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FORMACION TRIMESTRAL 2020\3ER TRIMESTRE\"/>
    </mc:Choice>
  </mc:AlternateContent>
  <xr:revisionPtr revIDLastSave="0" documentId="13_ncr:1_{0FC20A2E-8524-4F34-8FCC-B9ACD2F68908}" xr6:coauthVersionLast="46" xr6:coauthVersionMax="46" xr10:uidLastSave="{00000000-0000-0000-0000-000000000000}"/>
  <bookViews>
    <workbookView xWindow="-120" yWindow="-120" windowWidth="29040" windowHeight="15840" activeTab="16" xr2:uid="{00000000-000D-0000-FFFF-FFFF00000000}"/>
  </bookViews>
  <sheets>
    <sheet name="1" sheetId="204" r:id="rId1"/>
    <sheet name="2" sheetId="201" r:id="rId2"/>
    <sheet name="3" sheetId="202" r:id="rId3"/>
    <sheet name="4" sheetId="211" r:id="rId4"/>
    <sheet name="5" sheetId="207" r:id="rId5"/>
    <sheet name="6" sheetId="208" r:id="rId6"/>
    <sheet name="7" sheetId="200" r:id="rId7"/>
    <sheet name="8" sheetId="206" r:id="rId8"/>
    <sheet name="9" sheetId="199" r:id="rId9"/>
    <sheet name="10" sheetId="219" r:id="rId10"/>
    <sheet name="11" sheetId="212" r:id="rId11"/>
    <sheet name="12" sheetId="213" r:id="rId12"/>
    <sheet name="13" sheetId="198" r:id="rId13"/>
    <sheet name="14" sheetId="218" r:id="rId14"/>
    <sheet name="15" sheetId="214" r:id="rId15"/>
    <sheet name="16" sheetId="216" r:id="rId16"/>
    <sheet name="17" sheetId="220" r:id="rId17"/>
  </sheets>
  <externalReferences>
    <externalReference r:id="rId18"/>
    <externalReference r:id="rId19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7" i="199" l="1"/>
  <c r="G20" i="220"/>
  <c r="G19" i="220"/>
  <c r="G18" i="220"/>
  <c r="G17" i="220"/>
  <c r="G23" i="213"/>
  <c r="G22" i="213"/>
  <c r="G21" i="213"/>
  <c r="G20" i="213"/>
  <c r="G19" i="213"/>
  <c r="G18" i="213"/>
  <c r="G17" i="213"/>
  <c r="G22" i="212"/>
  <c r="G21" i="212"/>
  <c r="G20" i="212"/>
  <c r="G19" i="212"/>
  <c r="G18" i="212"/>
  <c r="G17" i="212"/>
  <c r="G16" i="212"/>
  <c r="G15" i="212"/>
  <c r="F21" i="204"/>
  <c r="F15" i="199"/>
  <c r="F15" i="212" l="1"/>
  <c r="AA16" i="216" l="1"/>
  <c r="Z16" i="216"/>
  <c r="G24" i="216" l="1"/>
  <c r="F24" i="216"/>
  <c r="G23" i="216"/>
  <c r="F23" i="216"/>
  <c r="G22" i="216"/>
  <c r="F22" i="216"/>
  <c r="G21" i="216"/>
  <c r="F21" i="216"/>
  <c r="G20" i="216"/>
  <c r="F20" i="216"/>
  <c r="G19" i="216"/>
  <c r="F19" i="216"/>
  <c r="G18" i="216"/>
  <c r="F18" i="216"/>
  <c r="G17" i="216"/>
  <c r="F17" i="216"/>
  <c r="AA22" i="220" l="1"/>
  <c r="Z22" i="220"/>
  <c r="AA27" i="219"/>
  <c r="Z27" i="219"/>
  <c r="AA24" i="213"/>
  <c r="Z24" i="213"/>
  <c r="AA24" i="212"/>
  <c r="Z24" i="212"/>
  <c r="F24" i="212"/>
  <c r="AA21" i="208"/>
  <c r="Z21" i="208"/>
  <c r="AA20" i="207"/>
  <c r="Z20" i="207"/>
  <c r="AA20" i="211"/>
  <c r="Z20" i="211"/>
  <c r="AA64" i="202"/>
  <c r="Z64" i="202"/>
  <c r="AA23" i="201"/>
  <c r="Z23" i="201"/>
  <c r="AA30" i="204"/>
  <c r="Z30" i="204"/>
  <c r="G19" i="206"/>
  <c r="F19" i="206"/>
  <c r="F17" i="211" l="1"/>
  <c r="G23" i="201" l="1"/>
  <c r="F23" i="201"/>
  <c r="E23" i="201"/>
  <c r="AA23" i="214"/>
  <c r="Z23" i="214"/>
  <c r="E23" i="214"/>
  <c r="G21" i="214"/>
  <c r="F21" i="214"/>
  <c r="G20" i="214"/>
  <c r="F20" i="214"/>
  <c r="G19" i="214"/>
  <c r="F19" i="214"/>
  <c r="G18" i="214"/>
  <c r="F18" i="214"/>
  <c r="G17" i="214"/>
  <c r="F17" i="214"/>
  <c r="G16" i="214"/>
  <c r="F16" i="214"/>
  <c r="E21" i="208" l="1"/>
  <c r="G20" i="208"/>
  <c r="F20" i="208"/>
  <c r="G19" i="208"/>
  <c r="F19" i="208"/>
  <c r="G18" i="208"/>
  <c r="F18" i="208"/>
  <c r="G17" i="208"/>
  <c r="F17" i="208"/>
  <c r="G16" i="208"/>
  <c r="F16" i="208"/>
  <c r="E20" i="207" l="1"/>
  <c r="G19" i="207"/>
  <c r="F19" i="207"/>
  <c r="G18" i="207"/>
  <c r="F18" i="207"/>
  <c r="G17" i="207"/>
  <c r="F17" i="207"/>
  <c r="F22" i="220" l="1"/>
  <c r="E22" i="220"/>
  <c r="F24" i="213" l="1"/>
  <c r="E24" i="213"/>
  <c r="E24" i="212" l="1"/>
  <c r="G30" i="204" l="1"/>
  <c r="F30" i="204"/>
  <c r="E30" i="204"/>
  <c r="G64" i="202" l="1"/>
  <c r="F64" i="202"/>
  <c r="G26" i="219" l="1"/>
  <c r="G25" i="219"/>
  <c r="G24" i="219"/>
  <c r="G23" i="219"/>
  <c r="G22" i="219"/>
  <c r="G21" i="219"/>
  <c r="G20" i="219"/>
  <c r="G19" i="219"/>
  <c r="G18" i="219"/>
  <c r="G17" i="219"/>
  <c r="G16" i="219"/>
  <c r="G15" i="219"/>
  <c r="G14" i="219"/>
  <c r="G13" i="219"/>
  <c r="AA17" i="199" l="1"/>
  <c r="Z17" i="199"/>
  <c r="E17" i="199"/>
  <c r="G16" i="199"/>
  <c r="F16" i="199"/>
  <c r="G15" i="199"/>
  <c r="AA19" i="198"/>
  <c r="Z19" i="198"/>
  <c r="E19" i="198"/>
  <c r="G18" i="198"/>
  <c r="F18" i="198"/>
  <c r="G17" i="198"/>
  <c r="F17" i="198"/>
  <c r="G16" i="198"/>
  <c r="F16" i="198"/>
  <c r="G15" i="198"/>
  <c r="F15" i="198"/>
  <c r="AA46" i="206" l="1"/>
  <c r="Z46" i="206"/>
  <c r="G46" i="206"/>
  <c r="F46" i="206"/>
  <c r="E46" i="206"/>
  <c r="AA27" i="218" l="1"/>
  <c r="Z27" i="218"/>
  <c r="G27" i="218"/>
  <c r="F27" i="218"/>
  <c r="AA26" i="218"/>
  <c r="Z26" i="218"/>
  <c r="G26" i="218"/>
  <c r="F26" i="218"/>
  <c r="AA25" i="218"/>
  <c r="Z25" i="218"/>
  <c r="G25" i="218"/>
  <c r="F25" i="218"/>
  <c r="AA24" i="218"/>
  <c r="Z24" i="218"/>
  <c r="G24" i="218"/>
  <c r="F24" i="218"/>
  <c r="AA23" i="218"/>
  <c r="Z23" i="218"/>
  <c r="G23" i="218"/>
  <c r="F23" i="218"/>
  <c r="AA22" i="218"/>
  <c r="Z22" i="218"/>
  <c r="G22" i="218"/>
  <c r="F22" i="218"/>
  <c r="AA21" i="218"/>
  <c r="Z21" i="218"/>
  <c r="G21" i="218"/>
  <c r="F21" i="218"/>
  <c r="AA20" i="218"/>
  <c r="Z20" i="218"/>
  <c r="G20" i="218"/>
  <c r="F20" i="218"/>
  <c r="AA19" i="218"/>
  <c r="Z19" i="218"/>
  <c r="G19" i="218"/>
  <c r="F19" i="218"/>
  <c r="AA18" i="218"/>
  <c r="Z18" i="218"/>
  <c r="G18" i="218"/>
  <c r="F18" i="218"/>
  <c r="AA17" i="218"/>
  <c r="Z17" i="218"/>
  <c r="Z16" i="218" s="1"/>
  <c r="G17" i="218"/>
  <c r="F17" i="218"/>
  <c r="AA16" i="218" l="1"/>
  <c r="H47" i="200"/>
  <c r="E47" i="200"/>
  <c r="G46" i="200"/>
  <c r="F46" i="200"/>
  <c r="I45" i="200"/>
  <c r="G45" i="200"/>
  <c r="F45" i="200"/>
  <c r="I44" i="200"/>
  <c r="G44" i="200"/>
  <c r="F44" i="200"/>
  <c r="I43" i="200"/>
  <c r="G43" i="200"/>
  <c r="F43" i="200"/>
  <c r="I42" i="200"/>
  <c r="G42" i="200"/>
  <c r="F42" i="200"/>
  <c r="I41" i="200"/>
  <c r="G41" i="200"/>
  <c r="F41" i="200"/>
  <c r="I40" i="200"/>
  <c r="G40" i="200"/>
  <c r="F40" i="200"/>
  <c r="I39" i="200"/>
  <c r="G39" i="200"/>
  <c r="F39" i="200"/>
  <c r="I38" i="200"/>
  <c r="G38" i="200"/>
  <c r="F38" i="200"/>
  <c r="I37" i="200"/>
  <c r="G37" i="200"/>
  <c r="F37" i="200"/>
  <c r="I36" i="200"/>
  <c r="G36" i="200"/>
  <c r="F36" i="200"/>
  <c r="I35" i="200"/>
  <c r="G35" i="200"/>
  <c r="F35" i="200"/>
  <c r="G34" i="200"/>
  <c r="F34" i="200"/>
  <c r="G33" i="200"/>
  <c r="F33" i="200"/>
  <c r="I32" i="200"/>
  <c r="G32" i="200"/>
  <c r="F32" i="200"/>
  <c r="I31" i="200"/>
  <c r="G31" i="200"/>
  <c r="F31" i="200"/>
  <c r="I30" i="200"/>
  <c r="G30" i="200"/>
  <c r="F30" i="200"/>
  <c r="I29" i="200"/>
  <c r="G29" i="200"/>
  <c r="F29" i="200"/>
  <c r="I28" i="200"/>
  <c r="G28" i="200"/>
  <c r="F28" i="200"/>
  <c r="G27" i="200"/>
  <c r="F27" i="200"/>
  <c r="G26" i="200"/>
  <c r="F26" i="200"/>
  <c r="G25" i="200"/>
  <c r="F25" i="200"/>
  <c r="G24" i="200"/>
  <c r="F24" i="200"/>
  <c r="G23" i="200"/>
  <c r="F23" i="200"/>
  <c r="G22" i="200"/>
  <c r="F22" i="200"/>
  <c r="G21" i="200"/>
  <c r="F21" i="200"/>
  <c r="I20" i="200"/>
  <c r="I47" i="200" s="1"/>
  <c r="G20" i="200"/>
  <c r="F20" i="200"/>
  <c r="G19" i="200"/>
  <c r="F19" i="200"/>
  <c r="G18" i="200"/>
  <c r="F18" i="200"/>
  <c r="G17" i="200"/>
  <c r="F17" i="200"/>
  <c r="G16" i="200"/>
  <c r="G47" i="200" s="1"/>
  <c r="F16" i="200"/>
  <c r="F47" i="200" s="1"/>
  <c r="G20" i="211" l="1"/>
  <c r="D33" i="204" s="1"/>
  <c r="F20" i="211"/>
  <c r="D32" i="204" s="1"/>
  <c r="E20" i="211"/>
  <c r="F19" i="219" l="1"/>
  <c r="F24" i="219"/>
  <c r="F17" i="219"/>
  <c r="F15" i="219"/>
  <c r="F21" i="219"/>
  <c r="F25" i="219"/>
  <c r="F23" i="219"/>
  <c r="F20" i="219"/>
  <c r="F14" i="219"/>
  <c r="F18" i="219"/>
  <c r="F22" i="219"/>
  <c r="F26" i="219"/>
  <c r="F16" i="219"/>
  <c r="F13" i="219"/>
</calcChain>
</file>

<file path=xl/sharedStrings.xml><?xml version="1.0" encoding="utf-8"?>
<sst xmlns="http://schemas.openxmlformats.org/spreadsheetml/2006/main" count="1412" uniqueCount="374">
  <si>
    <t>O  B  J  E  T  I  V  O  S</t>
  </si>
  <si>
    <t>M   E   T   A   S</t>
  </si>
  <si>
    <t>D e s c r i p c i o n</t>
  </si>
  <si>
    <t>Unidad de Medida</t>
  </si>
  <si>
    <t>Programada</t>
  </si>
  <si>
    <t>Ponderacion %</t>
  </si>
  <si>
    <t>Gasto</t>
  </si>
  <si>
    <t>Meta</t>
  </si>
  <si>
    <t>1er  Trimestre</t>
  </si>
  <si>
    <t>2do  Trimestre</t>
  </si>
  <si>
    <t>3er  Trimestre</t>
  </si>
  <si>
    <t>4to  Trimestre</t>
  </si>
  <si>
    <t>PORCENTAJE</t>
  </si>
  <si>
    <t>Clave</t>
  </si>
  <si>
    <t>Presup.</t>
  </si>
  <si>
    <t>Ejercido</t>
  </si>
  <si>
    <t>Real</t>
  </si>
  <si>
    <t xml:space="preserve">Programada </t>
  </si>
  <si>
    <t>Realizada</t>
  </si>
  <si>
    <t>E1</t>
  </si>
  <si>
    <t>E2</t>
  </si>
  <si>
    <t>E3</t>
  </si>
  <si>
    <t>Acumulado</t>
  </si>
  <si>
    <t>Justificación</t>
  </si>
  <si>
    <t>Diferencia</t>
  </si>
  <si>
    <t>DEL 01 DE  ENERO  AL 31 DE MARZO DE 2015</t>
  </si>
  <si>
    <t>DEL 01 DE  ENERO  AL 30 DE JUNIO DE 2015</t>
  </si>
  <si>
    <t>DEL 01 DE  ENERO  AL 30 DE SEPTIEMBRE DE 2015</t>
  </si>
  <si>
    <t>2do. Trimestre</t>
  </si>
  <si>
    <t>4to.  Trimestre</t>
  </si>
  <si>
    <t>Personas</t>
  </si>
  <si>
    <t>Escuela para Padres</t>
  </si>
  <si>
    <t>Platica</t>
  </si>
  <si>
    <t>Evento</t>
  </si>
  <si>
    <t>Platicas</t>
  </si>
  <si>
    <t>Persona</t>
  </si>
  <si>
    <t>Eventos</t>
  </si>
  <si>
    <t>Supervisión de talleres</t>
  </si>
  <si>
    <t>VISITA</t>
  </si>
  <si>
    <t>Personas asistentes al taller de corte y confección</t>
  </si>
  <si>
    <t>PERSONAS</t>
  </si>
  <si>
    <t>Personas asistentes a Taller de Cultura de Belleza</t>
  </si>
  <si>
    <t>Personas asistentes a Taller de Manualidades</t>
  </si>
  <si>
    <t>Menores</t>
  </si>
  <si>
    <t>Visitas</t>
  </si>
  <si>
    <t>Distribución de Raciones Alimenticias en Locales</t>
  </si>
  <si>
    <t>Ración</t>
  </si>
  <si>
    <t>Supervisión de Espacios de Alimentación</t>
  </si>
  <si>
    <t>Clubes de la Tercera Edad</t>
  </si>
  <si>
    <t>Grupo</t>
  </si>
  <si>
    <t>Convenios de apoyo para Adultos Mayores</t>
  </si>
  <si>
    <t>Convenios</t>
  </si>
  <si>
    <t>Credenciales de afiliación para Adultos Mayores otorgadas por INAPAM</t>
  </si>
  <si>
    <t>Credenciales</t>
  </si>
  <si>
    <t>Atención Integral al Adulto Mayor</t>
  </si>
  <si>
    <t>Apoyo</t>
  </si>
  <si>
    <t>Eventos Cívicos, Artísticos y Culturales para Personas Adultas Mayores</t>
  </si>
  <si>
    <t>Asistentes a Eventos Cívicos, Artísticos y Culturales para personas de la tercera edad</t>
  </si>
  <si>
    <t>Estudios Sociecómicos a Personas de Tercera Edad</t>
  </si>
  <si>
    <t>Estudios</t>
  </si>
  <si>
    <t>Canalización</t>
  </si>
  <si>
    <t>Visitas Domiciliarias a Adultos Mayores y a Personas con discapacidad</t>
  </si>
  <si>
    <t>Practicas</t>
  </si>
  <si>
    <t>Natación</t>
  </si>
  <si>
    <t>Atletismo</t>
  </si>
  <si>
    <t>Actividades Culturales</t>
  </si>
  <si>
    <t>PARQUE INFANTIL</t>
  </si>
  <si>
    <t>Visistantes esperados</t>
  </si>
  <si>
    <t>Visitantes incluidos por evento</t>
  </si>
  <si>
    <t>Servicio de Juegos Mecánicos</t>
  </si>
  <si>
    <t>Cantidad</t>
  </si>
  <si>
    <t>Venta de brazalete en fin de semana</t>
  </si>
  <si>
    <t>Pieza</t>
  </si>
  <si>
    <t>Venta de brazalete entre semana</t>
  </si>
  <si>
    <t>Eventos Especiales</t>
  </si>
  <si>
    <t>Visita</t>
  </si>
  <si>
    <t xml:space="preserve">Terapia </t>
  </si>
  <si>
    <t>Sesiones</t>
  </si>
  <si>
    <t xml:space="preserve">Personas asistentes a terapia </t>
  </si>
  <si>
    <t>Personas con discapacidad dadas de alta en la Unidad Basica de Rehabilitacion</t>
  </si>
  <si>
    <t>Otorgar apoyo para Ortesis y Protesis</t>
  </si>
  <si>
    <t>Piezas</t>
  </si>
  <si>
    <t>Formacion de grupos Deportivos de personas con discapacidad (becados)</t>
  </si>
  <si>
    <t>Grupos</t>
  </si>
  <si>
    <t>Adaptaciones fisicas</t>
  </si>
  <si>
    <t>Rampas</t>
  </si>
  <si>
    <t>Personas con discapacidad inegradas al ambito laboral</t>
  </si>
  <si>
    <t>Atender a la Discapacidad</t>
  </si>
  <si>
    <t>Estudios socieconomicos a personas con discapacidad</t>
  </si>
  <si>
    <t>Estudio</t>
  </si>
  <si>
    <t>Padron municipal de personas con discapacidad</t>
  </si>
  <si>
    <t>Seguimiento de casos de personas con discapacidad</t>
  </si>
  <si>
    <t>Asesoria psicologica a personas con discapacidad</t>
  </si>
  <si>
    <t>Asesoria</t>
  </si>
  <si>
    <t>Coordinar y concertar el Programa de Integracion de Personas con discapacidad</t>
  </si>
  <si>
    <t>Reunion</t>
  </si>
  <si>
    <t xml:space="preserve">En Trabajo Social  es brindar el apoyo en respuesta a las necesidades que la comunidad presenta en su problamática socioeconómica, familiar, legal y de salud y de todo lo que genere en el medio social en el que se desenvuelva; dando el soporte en situaciones difíciles a las familias más desprotegidas y en el estado de vulnerabilidad social, para mejorar su situación y condiciones de vida en los problemas que les afectan. De igual manera nuestros Asesores Jurídicos brindar el apoyo en  las actividaddes de la Subprocuraduría de la Defesnsa del Menor y la Familia con los grupos vulnerables del municipio, a través de la presentación de servicios jurídicos y trámites de carácter administrativo ante las instancias correspondientes. </t>
  </si>
  <si>
    <t>AYUDAR A LAS PERSONAS ADULTAS MAYORES Y BRINDARLES UNA ATENCION INTEGRAL A TRAVÉS DE ACTIVIDADES ARTISTICAS, CULTURALES Y DEPORTIVAS , ATENCION MEDICA Y PSICOLOGICA, QUE LES PERMITA CONTINUAR DESARROLLANDOSE PLENAMENTE.</t>
  </si>
  <si>
    <t>E1 Eficacia   E2 Economía  E3 Eficiencia</t>
  </si>
  <si>
    <t>GENERAR ESPACIOS PARA LA SANA CONVIVENCIA Y RECREACIÓN DE TODAS LAS FAMILIAS GUAYMENSES, PROMOVER LA CULTIVACIÓN DE VALORES MEDIANTE ACTIVIDADES ARTÍSTICAS Y CULTURALES, ADEMÁS CONSOLIDAR AL PARQUE COMO UN ESPACIO SEGURO Y DIVERTIDO PARA NUESTROS NIÑOS.</t>
  </si>
  <si>
    <t>La diferencia radica en el aumento de la demanda por la difucion realizada al servicio.</t>
  </si>
  <si>
    <t>La consulta infantil disminuye en periodos vacionales de los menores.</t>
  </si>
  <si>
    <t>El aumento en estos caso se debe al los cacos canalizados por subprocuraduria y servicio externo</t>
  </si>
  <si>
    <t>Se incremento la atencion por casos de subprocuraduria por los licenciados y trbajo social.</t>
  </si>
  <si>
    <t>Sujetas a demanda.</t>
  </si>
  <si>
    <t>De acuerdo a requerimiento de caso.</t>
  </si>
  <si>
    <t>Según necesidades del usuario.</t>
  </si>
  <si>
    <t>Incremento en la dotación: Lácteos, Galletas, Otros…</t>
  </si>
  <si>
    <t>Padrón de PASAAV según trámite.</t>
  </si>
  <si>
    <t>Se realizaron estudios para verificación de casos y atención de credenciales.</t>
  </si>
  <si>
    <t>Participación en fechas tradicionales.</t>
  </si>
  <si>
    <t>La falta de empleo y no poder cumplir con sus obligaciones por no contar con una remuneración económica.</t>
  </si>
  <si>
    <t>La información de los trámites para adopción resultan más accesibles y el juicio de adopción es mas rápido.</t>
  </si>
  <si>
    <t>Existe una coordinación con seguridad Pública y UNEPAVIF, canalizando diariamente los casos a esta Subprocuraduría.</t>
  </si>
  <si>
    <t>Se ha incrementado debido a que existen personas de Escasos Recursos solicitando Actas de Nacimiento  así como Registros de Nacimiento.</t>
  </si>
  <si>
    <t>Esta administración cuyo objetivo es Reintegrar a Familias, no esta llevando a cabo los Juicios de Divorcios, los cuales eran los más  solicitados.</t>
  </si>
  <si>
    <t>Por falta de recursos monetarios por parte del Usuario, no se le da seguimiento a los juicios, y otros casos son por falta de interés.</t>
  </si>
  <si>
    <t xml:space="preserve">El usuario muchos de los casos pierde la cita en el Juzgado, y se tiene que dar inicio nuevamente. </t>
  </si>
  <si>
    <t>Se le ha dado difusión al apoyo dela población vulnerable.</t>
  </si>
  <si>
    <t>Muchos de los casos para resguardar la integridad física del menor, no cuenta con una red de soporte y falta de apoyo por parte de un familiar directo.</t>
  </si>
  <si>
    <t>Se han incrementado debido a las canalizaciones por trabajos de guardia.</t>
  </si>
  <si>
    <t>Se ha máximizado la logística aún contando con la falta de vehículo y Trabajo Social.</t>
  </si>
  <si>
    <t>Se ha brindado atención, orientación , concientización y sensibilización a las problemáticas con canalizaciones eficientes para apoyo del usuario.</t>
  </si>
  <si>
    <t>Existe apoyo con el H.Ayuntamiento otrogando asesorías gratuitas en Atención Ciudadana e Instituto de la Mujer. Por otra parte, muchos de los usuarios no acuden a las citas, ya sea por el horario de su trabajo o falta de interés, entre otros.</t>
  </si>
  <si>
    <t>Se ve reflejado este incremento por los siguientes factores que suelen influir; Economía, Degradación, Falta de Empleo, infidelidad.</t>
  </si>
  <si>
    <t>El alto consumo de sustancias tóxicas, conlleva a la omisión de cuidados y violencia intrafamiliar.</t>
  </si>
  <si>
    <t>Desintegración Familiar. Cuando el usuario ya ha agotado toda sugerencia para la reconciliación y una de las partes no cede.</t>
  </si>
  <si>
    <t>Se ha trabajado con los Padres de familia en programas como Escuela para Padres, Terápias Psicológicas y Temas de apoyos en las escuelas.</t>
  </si>
  <si>
    <t>MANTENER EL PRESTIGIO QUE POR MAS DE CINCUENTA AÑOS TIENE EL CADI DE SER UNA EXCELENTE OPCION PARA MADRES TRABAJADORAS  Y/O RESPONSABLES DE MENORES, OFRECIENDO A TRAVEZ DE UN EQUIPO CAPACITADO  Y COMPROMETIDO UNA ATENCION  INTEGRAL DE CALIDAD  Y CALIDEZ  A LOS NIÑOS DE CUATRENTA Y CINCO DIAS DE NACIDOS HASTA CINCO AÑOS ONCE MESES , ASI COMO POTENCIALIZAR UN DESARROLLO INTEGRAL Y ARMONICO EN UN AMBIENTE RICO EN EXPERIENCIA FORMATIVA,EDUCATIVA Y SOCIAL.</t>
  </si>
  <si>
    <t>Lactantes Atendidos en CADI Promedio Mensual</t>
  </si>
  <si>
    <t>Menor</t>
  </si>
  <si>
    <t>Maternales Atendidos en CADI Promedio Mensual</t>
  </si>
  <si>
    <t>Preescolares Atendidos en CADI Promedio Mensual</t>
  </si>
  <si>
    <t>Atención a Menores en Guarderia</t>
  </si>
  <si>
    <t>Otorgar Alimentacion Asistencial en CADI</t>
  </si>
  <si>
    <t>Racion</t>
  </si>
  <si>
    <t>Visitas Domiciliarias</t>
  </si>
  <si>
    <t>Orientación Psicológica a Padres de Familia</t>
  </si>
  <si>
    <t>Entrevista</t>
  </si>
  <si>
    <t>Evaluación Psicológica a Niños</t>
  </si>
  <si>
    <t>Evaluacion</t>
  </si>
  <si>
    <t>Atención Psicologica a niños</t>
  </si>
  <si>
    <t>Atenciones</t>
  </si>
  <si>
    <t>Eventos Especiales en CADI</t>
  </si>
  <si>
    <t>Evaluaciones Educativas</t>
  </si>
  <si>
    <t>Difusión de los Derechos de los Niños en CADI</t>
  </si>
  <si>
    <t>Actividad</t>
  </si>
  <si>
    <t>Capacitación al Personal</t>
  </si>
  <si>
    <t>Tema</t>
  </si>
  <si>
    <t>Platica de Valores</t>
  </si>
  <si>
    <t>Niños</t>
  </si>
  <si>
    <t xml:space="preserve">Analisis Clinicos </t>
  </si>
  <si>
    <t>Personal</t>
  </si>
  <si>
    <t>Dotación vida suero oral</t>
  </si>
  <si>
    <t>Sobre</t>
  </si>
  <si>
    <t>Desparacitación</t>
  </si>
  <si>
    <t>Atención a menores en enfermeria</t>
  </si>
  <si>
    <t>Entrevista a nuevos ingresos</t>
  </si>
  <si>
    <t>Consultas medicas diarias</t>
  </si>
  <si>
    <t>Detecciones de Peso y Talla</t>
  </si>
  <si>
    <t>Acción</t>
  </si>
  <si>
    <t>Club de la salud</t>
  </si>
  <si>
    <t>Programa Interno de Proteccion Civil y Escolar</t>
  </si>
  <si>
    <t>Capacitación</t>
  </si>
  <si>
    <t>Simúlacro Interno de Evaluacion Escolar</t>
  </si>
  <si>
    <t>Simulacro</t>
  </si>
  <si>
    <t>La distribucion y supervision del programa en las zonas indigenas, rurales y urbano marginada, que por diversos factores no se alimentan en forma adecuada generando problemas de salud, decersion y reprobacion escolar</t>
  </si>
  <si>
    <t>Padrón de beneficiarios</t>
  </si>
  <si>
    <t>Visitas de Supervisión</t>
  </si>
  <si>
    <t>Protección y Asistencia a Indigentes</t>
  </si>
  <si>
    <t>Distribucion del programa con la finalidad de incidir en el contexto de las familias de que estas puedan elevar progresivamente por si mismas su nivel de vida</t>
  </si>
  <si>
    <t>Entrega de despensas a beneficiados</t>
  </si>
  <si>
    <t>despensas</t>
  </si>
  <si>
    <t>Supervision a area Urbana y Rural</t>
  </si>
  <si>
    <t>Supervision</t>
  </si>
  <si>
    <t>Proteccion y Asistencia a indigente</t>
  </si>
  <si>
    <t>Empadronamiento de personas</t>
  </si>
  <si>
    <t>Beneficiarios</t>
  </si>
  <si>
    <t>Selección y captura de estudios socioeconomicos</t>
  </si>
  <si>
    <t>CONSULTAS PSICOLOGICAS OTORGADAS</t>
  </si>
  <si>
    <t xml:space="preserve">INTERVENCION EN CRISIS </t>
  </si>
  <si>
    <t>CONSULTA POR PROBLEMA DE CONDUCTA INFANTIL</t>
  </si>
  <si>
    <t xml:space="preserve">CONSULTAS POR VIOLENCIA </t>
  </si>
  <si>
    <t xml:space="preserve">CONSULTAS POR PROBLEMA DE PAREJA </t>
  </si>
  <si>
    <t>GESTIONAR ALIMENTOS PARA PROVEER AL COMEDOR Y BRINDAR A LOS COMENSALES UN BUEN SERVICIO, QUE SIN DICHA GESTION NO PODRIAMOS LOGRAR TAL OBJETIVO; ASI MISMO, VERIFICAR</t>
  </si>
  <si>
    <r>
      <rPr>
        <b/>
        <sz val="11"/>
        <rFont val="Calibri"/>
        <family val="2"/>
      </rPr>
      <t>Actividades Deportivas:</t>
    </r>
    <r>
      <rPr>
        <sz val="11"/>
        <rFont val="Calibri"/>
        <family val="2"/>
      </rPr>
      <t xml:space="preserve">              CACHI - BOL</t>
    </r>
  </si>
  <si>
    <t>Periodico mural de orientación de vacunas y prevención de accidentes</t>
  </si>
  <si>
    <t>Brindar platicas de valores a padres de familia,adolecentes y niños con la finalidad de retomar y practicar los valores en sociedad.</t>
  </si>
  <si>
    <t>Campaña de Valores</t>
  </si>
  <si>
    <t>visita</t>
  </si>
  <si>
    <t>Feria de Valores</t>
  </si>
  <si>
    <t>Activaciones</t>
  </si>
  <si>
    <t>Comité de Valores</t>
  </si>
  <si>
    <t>GESTIONAR ASISTENCIA SOCIAL A LA POBLACIÓN VULNERABLE DEL MUNICIPIO; ASI MISMO, VERIFICAR</t>
  </si>
  <si>
    <t>LUDOTECA</t>
  </si>
  <si>
    <t>VISITAS PUBLICO EN GENERAL</t>
  </si>
  <si>
    <t>VISITAS ESCOLARES</t>
  </si>
  <si>
    <t>VISITAS</t>
  </si>
  <si>
    <t>SUPERVISION DE ESPACIOS</t>
  </si>
  <si>
    <t>COORDINACION DE DESARROLLO COMUNITARIO</t>
  </si>
  <si>
    <t>JORNADA COMUNITARIA</t>
  </si>
  <si>
    <t>TALLER DE COMUNIDAD DIFERENTE</t>
  </si>
  <si>
    <t xml:space="preserve">Visita  </t>
  </si>
  <si>
    <t>TALLER FAMILIA RESPONSABLE</t>
  </si>
  <si>
    <t xml:space="preserve">Se a presentado los casos de usuarios que acuden a  atencion psicologica que al momento de la intervencion se encuentran alterados por lo que se lers tiene que rwealizar una intervencuion en crisis. </t>
  </si>
  <si>
    <t>El número de beneficados aumento por casos especiales que se abordaron en este trimestre</t>
  </si>
  <si>
    <t>Apoyo en Especie a Personas</t>
  </si>
  <si>
    <t>El numero de beneficiarios aumento por la entrega de apoyos que se donaron de un empresario guaymense</t>
  </si>
  <si>
    <t>Estudios Socioeconomico</t>
  </si>
  <si>
    <t>Apoyo de donaciones</t>
  </si>
  <si>
    <t>Solicitud</t>
  </si>
  <si>
    <t>Recorridos</t>
  </si>
  <si>
    <t>RECORRIDOS DE VEHICULOS</t>
  </si>
  <si>
    <t>MANTENIMEINETOS DE VEHICULOS</t>
  </si>
  <si>
    <t>Mantenimientos</t>
  </si>
  <si>
    <t>MANTENIMIENTO CENTRO DE LA MUJER</t>
  </si>
  <si>
    <t>MANTENIMIENTODE SUBPROCURADURIA</t>
  </si>
  <si>
    <t>MANTENIMIENTO DE PARQUE INFANTIL</t>
  </si>
  <si>
    <t>MANTENIMIENTO DE FUMIGACION</t>
  </si>
  <si>
    <t>MANTENIMIETO DE OFICINAS GENERALES</t>
  </si>
  <si>
    <t>MANTENIMIETO DE ALBERGUE</t>
  </si>
  <si>
    <t>MANTENIMIENTO DE COMEDOR COMUNITARIO</t>
  </si>
  <si>
    <t>MANTENIMIENTO DE PROGRAMAS ALIMENTARIOS</t>
  </si>
  <si>
    <t>MANTENIMIENTO DE LUDOTECAS</t>
  </si>
  <si>
    <t>Conferencia DIF</t>
  </si>
  <si>
    <t>Solicitudes de apoyo</t>
  </si>
  <si>
    <t>Canalización para  Atención Médica</t>
  </si>
  <si>
    <t>Protección y Asitencia a Indigentes</t>
  </si>
  <si>
    <t xml:space="preserve">Apoyo Económico a Personas </t>
  </si>
  <si>
    <t>Canalizaciones Externas de Atención Social</t>
  </si>
  <si>
    <t xml:space="preserve">NO CONTAMOS CON  DOCTOR </t>
  </si>
  <si>
    <t>ASESORIA LEGAL</t>
  </si>
  <si>
    <t>DENUNCIAS DE VIOLENCIA INTRAFAMILIAR ANONIMAS</t>
  </si>
  <si>
    <t>DENUNCIAS</t>
  </si>
  <si>
    <t>PENSIONES ALIMENTICIAS</t>
  </si>
  <si>
    <t>PENSIONES</t>
  </si>
  <si>
    <t>JUICIOS DE LA PERDIDA DE LA PATRIA POTESTAD</t>
  </si>
  <si>
    <t>JUICIOS</t>
  </si>
  <si>
    <t>CONVENIOS EXTRAJUDICIALES</t>
  </si>
  <si>
    <t>CONVENIOS</t>
  </si>
  <si>
    <t xml:space="preserve">ADOPCION DE MENORES </t>
  </si>
  <si>
    <t>ASESORIAS</t>
  </si>
  <si>
    <t>ATENCION A DENUNCIAS SOBRE MENORES EN SITUACION DE RIESGO</t>
  </si>
  <si>
    <t>ESTUDIO SOCIOECONOMICO</t>
  </si>
  <si>
    <t>Conocer el nivel socioeconómico Socail y Familiar.</t>
  </si>
  <si>
    <t>TRAMITES DE REGISTRO CIVIL</t>
  </si>
  <si>
    <t>EXPEDIENTES JUDICIALES EN EL MES</t>
  </si>
  <si>
    <t>EXPEDIENTES</t>
  </si>
  <si>
    <t>EXPEDIENTES JUDICIALES CONCLUIDOS</t>
  </si>
  <si>
    <t>INTERVENCION EN AUDIENCIAS</t>
  </si>
  <si>
    <t>CANALIZACIONES INTERNAS</t>
  </si>
  <si>
    <t>CANALIZACIONES EXTERNAS</t>
  </si>
  <si>
    <t>MENORES RESGUARDADOS EN CASA HOGAR</t>
  </si>
  <si>
    <t>MENORES</t>
  </si>
  <si>
    <t>MENORES REINTEGRADOS AL SENO FAMILIAR</t>
  </si>
  <si>
    <t>MENORES EN TRAMITE JURIDICO DE ADOPCION</t>
  </si>
  <si>
    <t>DEPOSITO ADMINISTRATIVO DE MENORES</t>
  </si>
  <si>
    <t>VISITAS DOMICILIARIAS PARA TRATAMIENTO SOCIAL</t>
  </si>
  <si>
    <t>CASOS NUEVOS</t>
  </si>
  <si>
    <t>ORIENTACION SOCIAL PRELIMINAR</t>
  </si>
  <si>
    <t>SESION</t>
  </si>
  <si>
    <t>CONSULTAS POR ANSIEDAD</t>
  </si>
  <si>
    <t>CONSULTAS POR DEPRESION</t>
  </si>
  <si>
    <t>CONSULTAS POR DUELO</t>
  </si>
  <si>
    <t>CONSULTA POR SUICIDIO</t>
  </si>
  <si>
    <t>CONSULTA POR ADICCIONES</t>
  </si>
  <si>
    <t>El aumento se debe ya que desgraciadamente  ha aumentado el numero de casoos de adicciones en la comunidad y al no saber a que instituciones ir acuden a las oficinas de la subprocuraduria del menor y la familia.</t>
  </si>
  <si>
    <t>CONSULTAS POR ABUSO SEXUAL INFANTIL</t>
  </si>
  <si>
    <t>Servicios otorgado por canalizacion de la subprocuraduria y el departamento de trabajo social.</t>
  </si>
  <si>
    <t>CONSULTAS POR TERAPIA DE LENGUAJE</t>
  </si>
  <si>
    <t>CANALIZACIONES INTERNAS DE LA SUBPROCURADURIA DE LA DEFENSA DEL MENOR Y LA FAMILIA</t>
  </si>
  <si>
    <t>CANALIZACIONES EXTERNAS DE LA SUBPROCURADURIA DE LA DEFENSA DEL MENOR Y LA FAMILIA</t>
  </si>
  <si>
    <t>PLATICAS EXTERNAS AL CIF</t>
  </si>
  <si>
    <t>Disminuye el servicio por ajuste de actividades y falta de vehículo.</t>
  </si>
  <si>
    <t>PARTICIPACION EN ESCUELA PARA PADRES</t>
  </si>
  <si>
    <t>Por falta de seguimiento en la asisitencia de los usuarios.</t>
  </si>
  <si>
    <t>PROGRAMA PARA DIFUSION (NIÑOS DIFUSORES)</t>
  </si>
  <si>
    <t>EVALUACION PSICOLOGICAS REALIZADAS</t>
  </si>
  <si>
    <t>PLATICAS PROGRAMAS PREVENTIVOS</t>
  </si>
  <si>
    <t>PLATICAS</t>
  </si>
  <si>
    <t>TALLERES</t>
  </si>
  <si>
    <t>CAMPAÑA DE SENSIBILIZACION Y PREVENCION DE LA VIOLENCIA FAMILIAR, INFANTIL Y DE GENERO.</t>
  </si>
  <si>
    <t>PROMOCION</t>
  </si>
  <si>
    <t>EVENTOS DE CAMPAÑA DE SENSIBILIZACION Y PREVENCION DE LA VIOLENCIA</t>
  </si>
  <si>
    <t>EVENTOS</t>
  </si>
  <si>
    <t>PROGRAMA PARA DIFUSIONES DE CAMPAÑA</t>
  </si>
  <si>
    <t>PROGRAMAS</t>
  </si>
  <si>
    <t>Cancelacion del programa de difusion por participaciones fuera de la ciudad.</t>
  </si>
  <si>
    <t>ESCUELA PARA PADRES SUBPROCURADURIA DE LA DEFENSA DEL MENOR Y LA FAMILIA</t>
  </si>
  <si>
    <t>GRUPO DE AUTOAYUDA PARA LA MUJER "DE MUJER A MUJER"</t>
  </si>
  <si>
    <t>GRUPO DE AUTOAYUDA PARA EL HOMBRE "HOMBRES LIBRES Y CUIDADORES DE SI MISMOS"</t>
  </si>
  <si>
    <t>T O T A L</t>
  </si>
  <si>
    <t>COORDINAR, SUPERVISAR, Y EVALUAR LAS ACTIVIDADES DEL VOLUNTARIADO Y DE CADA UNO DE LOS EVENTOS, ASÍ COMO APOYO EN LAS ACCIONES DE LA PRESIDENTA DE DIF A FIN DE PROMOVER Y FOMENTAR LA LABOR ALTRUISTA DE LA CIUDADANÍA A FAVOR DE LOS MÁS NECESITADOS</t>
  </si>
  <si>
    <t>Bazar de ùtiles escolares</t>
  </si>
  <si>
    <t xml:space="preserve"> </t>
  </si>
  <si>
    <t>Dìa del abuelo</t>
  </si>
  <si>
    <t>Sorteo Anual</t>
  </si>
  <si>
    <t>Desfile navideño</t>
  </si>
  <si>
    <t>Posada Infantil</t>
  </si>
  <si>
    <t>Baile de fantasìa</t>
  </si>
  <si>
    <t>Carnaval paseo carros</t>
  </si>
  <si>
    <t>Visitas asociaciones</t>
  </si>
  <si>
    <t>Dìa de las Madres</t>
  </si>
  <si>
    <t>Corte Infantil Carnaval</t>
  </si>
  <si>
    <t>Totales</t>
  </si>
  <si>
    <t>GESTIONAR RECURSOS PARA EFICIENTAR EL TRABAJO DE LAS INSTRUCTORAS DE LOS TALLERES, DANDO UN MEJOR TRATO A TODOS LOS USUARIOS QUE SE ACERCAN A LOS TALLERES; ASI MISMO, VERIFICAR</t>
  </si>
  <si>
    <t>GESTIONAR DE MANERA EFICIENTE LA DIFUSION DE LAS ACTIVIDADES EN EL MUNICIPIO; ASI MISMO, VERIFICAR</t>
  </si>
  <si>
    <r>
      <rPr>
        <b/>
        <i/>
        <sz val="8"/>
        <rFont val="Arial"/>
        <family val="2"/>
      </rPr>
      <t>SERVICIOS GENERALES:</t>
    </r>
    <r>
      <rPr>
        <i/>
        <sz val="8"/>
        <rFont val="Arial"/>
        <family val="2"/>
      </rPr>
      <t xml:space="preserve"> </t>
    </r>
    <r>
      <rPr>
        <b/>
        <i/>
        <sz val="8"/>
        <rFont val="Arial"/>
        <family val="2"/>
      </rPr>
      <t>Satisfacer y garantizar las necesidades de transporte de los funcionarios, el mantenimiento y reparacion de los recursos fisiscos como medios de transporte, maquinaria, construccion, edificios, vigilancia, limpieza, mansajeria y comunicacion.</t>
    </r>
  </si>
  <si>
    <t>LA LUDOTECA CENTRO PERMANECE CERRADA DESDE EL 18 DE MARZO POR CUESTIONES SANITARIAS (COVID-19)</t>
  </si>
  <si>
    <t>SUPERVISION NO ESTA AUTORIZANDO VISITAS FUERA DE LOS PLANTELES EDUCATIVOS</t>
  </si>
  <si>
    <t>NO SE REALIZARON JORNADAS</t>
  </si>
  <si>
    <t>Elaboración de boletines informativos oficiales</t>
  </si>
  <si>
    <t>Visitante/Audiencia global estimada</t>
  </si>
  <si>
    <t>Desarrollo de eventos oficiales propios</t>
  </si>
  <si>
    <t>Desarrollo de eventos oficiales en coordinación</t>
  </si>
  <si>
    <t>SE SUSPENDIERON TODAS LAS ACTIVIDADES   POR  PANDEMIA COVID -19</t>
  </si>
  <si>
    <t>SE SUSPENDIERON TODAS LAS ACTIVIDADES POR PANDEMIA COVID 19</t>
  </si>
  <si>
    <t>CONTINGENCIA COVID 19 EN EL TRIMESTRE ABRIL, MAYO Y JUNIO</t>
  </si>
  <si>
    <t xml:space="preserve">CREAR ESPACIOS DE RECREACION PARA MENORES </t>
  </si>
  <si>
    <t>Queda sujeta a la Asistencia y a la Cancelación de reuniones por causas de contingencia sanitaria COVID-19</t>
  </si>
  <si>
    <t>Se realizacon entrevistas, pero no se concretó a seguimiento. Por contingencia sanitaria COVID-19</t>
  </si>
  <si>
    <t>No se ralizó programación por contingencia sanitaria COVID-19</t>
  </si>
  <si>
    <t>En la disminución de metas, en todas las disciplinas se debe a que no se realizaron los eventos deportivos Estatales y Nacionales por contingencia sanitaria COVID-19.</t>
  </si>
  <si>
    <t>DEL 01 DE  ENERO AL 30 DE SEPTIEMBRE  DE 2020</t>
  </si>
  <si>
    <t>CONTINGENCIA COVID 19 EN EL TRIMESTRE JULIO, AGOSTO  Y SEPTIEMBRE</t>
  </si>
  <si>
    <t>DEL 01 DE ENERO AL 30 DE SEPTIEMBRE DEL 2020</t>
  </si>
  <si>
    <t>DEL 01 DE  ENERO AL 30 DE SEPTIEMBRE DEL 2020</t>
  </si>
  <si>
    <t>DEL 1 DE ENERO AL 30 DE SEPTIEMBRE 2020</t>
  </si>
  <si>
    <t>Fiesta infantil dìa de la Niñez</t>
  </si>
  <si>
    <t>Noche de Tango</t>
  </si>
  <si>
    <t>Baile Blanco y Negro</t>
  </si>
  <si>
    <t>DEL 01 DE ENERO AL 30 DE SEPTIEMBRE 2020</t>
  </si>
  <si>
    <t>programada</t>
  </si>
  <si>
    <t xml:space="preserve">APARTIR DEL 16 DE MARZO AL 30 DE SEPTIEMBRE SE ENCUENTRAN SUSPENDIDOS LOS SERVICIOS DE LA  </t>
  </si>
  <si>
    <t>UNIDAD BASICA DE REHABILITACION Y EL CONSEJO DE DISCAPACIDAD POR LA PANDEMIA DE COVID -19.</t>
  </si>
  <si>
    <t>POR LO CUAL NO SE HA LLEGADO  A LA META PROGRAMADA.</t>
  </si>
  <si>
    <t>No se llego a la meta por falta de participacion de los padres, cancelaciones de fechas, COVID-19</t>
  </si>
  <si>
    <t>SE SUSPENDEN TODAS LAS ACTIVIDADES POR PANDEMIA COVID -19</t>
  </si>
  <si>
    <t>Proporcionar Servicios de Rehabilitación no hospitalaria a personas con discapacidad temporal o permanente en las que se implementan acciones de prevención y detección oportuna y adecuada de factores de riesgo que pueden afectara la población.</t>
  </si>
  <si>
    <t>DEL 01 ENERO AL 30 SEPTIEMBRE  DEL 2020</t>
  </si>
  <si>
    <t>DIRECCION GENERAL:</t>
  </si>
  <si>
    <t>Eventos en los que participa Direccion</t>
  </si>
  <si>
    <t>Atencion a visitantes en oficinas</t>
  </si>
  <si>
    <t>Supervicion a cordinaciones</t>
  </si>
  <si>
    <t>visitas a comedor ( Comedor de Fatima)</t>
  </si>
  <si>
    <t xml:space="preserve">Recorridos en contingencias </t>
  </si>
  <si>
    <t>presupuestaodo</t>
  </si>
  <si>
    <t>devengado</t>
  </si>
  <si>
    <t>SISTEMA PARA EL DESARROLLO INTEGRAL DE LA FAMILIA DEL MUNICIPIO DE GUAYMAS SONORA</t>
  </si>
  <si>
    <t>INDICADORES DE RESULTADOS</t>
  </si>
  <si>
    <t>UNIDAD RESPONSABLE:</t>
  </si>
  <si>
    <t>SISTEMA DIF GUAYMAS</t>
  </si>
  <si>
    <t>CLAVE DEL PROGRAMA:.</t>
  </si>
  <si>
    <t>NOMBRE</t>
  </si>
  <si>
    <t>UNIDAD BASICA DE REHABILITACION</t>
  </si>
  <si>
    <t>´03</t>
  </si>
  <si>
    <t>SUBPROCURADURIA DE PROTECCION DE NIÑAS, NIÑOS Y ADOLESCENTES</t>
  </si>
  <si>
    <t xml:space="preserve">PROGRAMAS ALIMENTARIOS </t>
  </si>
  <si>
    <t xml:space="preserve">DESAYUNOS ESCOLARES </t>
  </si>
  <si>
    <t>PAASV</t>
  </si>
  <si>
    <t xml:space="preserve">NOMBRE </t>
  </si>
  <si>
    <t xml:space="preserve">INAPAM </t>
  </si>
  <si>
    <t xml:space="preserve">SISTEMA DIF GUAYMAS </t>
  </si>
  <si>
    <t>´09</t>
  </si>
  <si>
    <t>CENTRO ASISTENCIAL DE DESARROLLO INFANTIL "ZULMA V. DE LLANO (CADI)</t>
  </si>
  <si>
    <t xml:space="preserve">ESPACIOS DE ALIMENTACION </t>
  </si>
  <si>
    <t>COORDINACIÒN DE VOLUNTARIADO</t>
  </si>
  <si>
    <t xml:space="preserve">VALORES </t>
  </si>
  <si>
    <t>TRABAJO SOCIAL</t>
  </si>
  <si>
    <t>COORDINACION DE TALLERES</t>
  </si>
  <si>
    <t>UNIDAD RESPONSABLE: SISTEMA DIF GUAYMAS</t>
  </si>
  <si>
    <t>NOMBRE: SERVICIOS GENERALES</t>
  </si>
  <si>
    <t xml:space="preserve">DIRECCION GENERAL 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</si>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</sst>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#######0"/>
    <numFmt numFmtId="165" formatCode="#,##0_ ;\-#,##0\ "/>
    <numFmt numFmtId="166" formatCode="&quot;$&quot;#,##0.00"/>
  </numFmts>
  <fonts count="4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</font>
    <font>
      <sz val="10"/>
      <name val="Calibri"/>
      <family val="2"/>
    </font>
    <font>
      <b/>
      <i/>
      <sz val="9"/>
      <name val="Calibri"/>
      <family val="2"/>
    </font>
    <font>
      <sz val="9"/>
      <name val="Calibri"/>
      <family val="2"/>
    </font>
    <font>
      <sz val="12"/>
      <name val="MS Sans Serif"/>
      <family val="2"/>
    </font>
    <font>
      <b/>
      <sz val="10"/>
      <name val="Calibri"/>
      <family val="2"/>
    </font>
    <font>
      <sz val="10"/>
      <name val="MS Sans Serif"/>
      <family val="2"/>
    </font>
    <font>
      <sz val="11"/>
      <name val="Calibri"/>
      <family val="2"/>
    </font>
    <font>
      <sz val="12"/>
      <name val="Arial"/>
      <family val="2"/>
    </font>
    <font>
      <b/>
      <sz val="12"/>
      <name val="Arial"/>
      <family val="2"/>
    </font>
    <font>
      <b/>
      <sz val="11"/>
      <name val="Calibri"/>
      <family val="2"/>
    </font>
    <font>
      <b/>
      <i/>
      <sz val="11"/>
      <name val="Calibri"/>
      <family val="2"/>
    </font>
    <font>
      <sz val="12"/>
      <name val="Arial Narrow"/>
      <family val="2"/>
    </font>
    <font>
      <sz val="12"/>
      <name val="Calibri"/>
      <family val="2"/>
    </font>
    <font>
      <i/>
      <sz val="8"/>
      <name val="Arial"/>
      <family val="2"/>
    </font>
    <font>
      <b/>
      <i/>
      <sz val="8"/>
      <name val="Arial"/>
      <family val="2"/>
    </font>
    <font>
      <sz val="11"/>
      <name val="Arial Narrow"/>
      <family val="2"/>
    </font>
    <font>
      <sz val="9"/>
      <name val="MS Sans Serif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rgb="FF000000"/>
      <name val="Calibri"/>
      <family val="2"/>
      <scheme val="minor"/>
    </font>
    <font>
      <sz val="10"/>
      <name val="MS Reference Sans Serif"/>
      <family val="2"/>
    </font>
    <font>
      <sz val="12"/>
      <name val="MS Reference Sans Serif"/>
      <family val="2"/>
    </font>
    <font>
      <sz val="9"/>
      <name val="MS Reference Sans Serif"/>
      <family val="2"/>
    </font>
    <font>
      <sz val="9"/>
      <color rgb="FFFF0000"/>
      <name val="Calibri"/>
      <family val="2"/>
    </font>
    <font>
      <b/>
      <i/>
      <sz val="12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20"/>
      <color rgb="FF7030A0"/>
      <name val="Calibri"/>
      <family val="2"/>
    </font>
    <font>
      <b/>
      <sz val="12"/>
      <color theme="1"/>
      <name val="Futura Lt BT"/>
    </font>
    <font>
      <sz val="10"/>
      <color theme="1"/>
      <name val="Calibri"/>
      <family val="2"/>
      <scheme val="minor"/>
    </font>
    <font>
      <b/>
      <i/>
      <sz val="10"/>
      <name val="Arial"/>
      <family val="2"/>
    </font>
    <font>
      <sz val="11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55"/>
      </left>
      <right style="thick">
        <color indexed="55"/>
      </right>
      <top style="thick">
        <color indexed="55"/>
      </top>
      <bottom style="thick">
        <color indexed="55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ck">
        <color theme="0" tint="-0.34998626667073579"/>
      </left>
      <right style="thick">
        <color theme="0" tint="-0.34998626667073579"/>
      </right>
      <top style="medium">
        <color theme="0" tint="-0.499984740745262"/>
      </top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 style="thick">
        <color theme="0" tint="-0.34998626667073579"/>
      </left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/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thick">
        <color theme="0" tint="-0.34998626667073579"/>
      </left>
      <right style="thick">
        <color theme="0" tint="-0.34998626667073579"/>
      </right>
      <top/>
      <bottom style="thick">
        <color theme="0" tint="-0.34998626667073579"/>
      </bottom>
      <diagonal/>
    </border>
    <border>
      <left style="medium">
        <color theme="0" tint="-0.499984740745262"/>
      </left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/>
      <top style="medium">
        <color theme="0" tint="-0.499984740745262"/>
      </top>
      <bottom style="thin">
        <color indexed="64"/>
      </bottom>
      <diagonal/>
    </border>
    <border>
      <left/>
      <right style="thin">
        <color indexed="64"/>
      </right>
      <top style="medium">
        <color theme="0" tint="-0.499984740745262"/>
      </top>
      <bottom style="thin">
        <color indexed="64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thick">
        <color theme="0" tint="-0.34998626667073579"/>
      </top>
      <bottom style="thick">
        <color theme="0" tint="-0.34998626667073579"/>
      </bottom>
      <diagonal/>
    </border>
    <border>
      <left style="thin">
        <color indexed="64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 style="thin">
        <color indexed="55"/>
      </left>
      <right style="thin">
        <color indexed="55"/>
      </right>
      <top style="double">
        <color indexed="55"/>
      </top>
      <bottom style="thin">
        <color indexed="55"/>
      </bottom>
      <diagonal/>
    </border>
  </borders>
  <cellStyleXfs count="4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9" fontId="3" fillId="0" borderId="0" applyFont="0" applyFill="0" applyBorder="0" applyAlignment="0" applyProtection="0"/>
  </cellStyleXfs>
  <cellXfs count="441">
    <xf numFmtId="0" fontId="0" fillId="0" borderId="0" xfId="0"/>
    <xf numFmtId="164" fontId="7" fillId="3" borderId="1" xfId="0" applyNumberFormat="1" applyFont="1" applyFill="1" applyBorder="1" applyAlignment="1" applyProtection="1">
      <alignment horizontal="center" vertical="center"/>
      <protection locked="0"/>
    </xf>
    <xf numFmtId="4" fontId="7" fillId="4" borderId="1" xfId="0" applyNumberFormat="1" applyFont="1" applyFill="1" applyBorder="1" applyAlignment="1" applyProtection="1">
      <alignment horizontal="center" vertical="center"/>
      <protection locked="0"/>
    </xf>
    <xf numFmtId="164" fontId="7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8" fillId="4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10" fontId="8" fillId="4" borderId="1" xfId="42" applyNumberFormat="1" applyFont="1" applyFill="1" applyBorder="1" applyAlignment="1">
      <alignment horizontal="center" vertical="top" wrapText="1"/>
    </xf>
    <xf numFmtId="0" fontId="8" fillId="4" borderId="1" xfId="0" applyFont="1" applyFill="1" applyBorder="1" applyAlignment="1">
      <alignment horizontal="justify" vertical="top" wrapText="1"/>
    </xf>
    <xf numFmtId="9" fontId="8" fillId="4" borderId="1" xfId="42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justify" vertical="top" wrapText="1"/>
    </xf>
    <xf numFmtId="0" fontId="10" fillId="0" borderId="1" xfId="0" applyFont="1" applyBorder="1" applyAlignment="1">
      <alignment horizontal="center" vertical="top" wrapText="1"/>
    </xf>
    <xf numFmtId="9" fontId="10" fillId="0" borderId="1" xfId="42" applyFont="1" applyBorder="1" applyAlignment="1">
      <alignment horizontal="center" vertical="center" wrapText="1"/>
    </xf>
    <xf numFmtId="9" fontId="8" fillId="4" borderId="4" xfId="42" applyFont="1" applyFill="1" applyBorder="1" applyAlignment="1">
      <alignment horizontal="center" vertical="top" wrapText="1"/>
    </xf>
    <xf numFmtId="164" fontId="7" fillId="5" borderId="1" xfId="0" applyNumberFormat="1" applyFont="1" applyFill="1" applyBorder="1" applyAlignment="1" applyProtection="1">
      <alignment horizontal="center" vertical="center" wrapText="1"/>
      <protection locked="0"/>
    </xf>
    <xf numFmtId="164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11" fillId="4" borderId="1" xfId="0" applyFont="1" applyFill="1" applyBorder="1" applyAlignment="1">
      <alignment horizontal="center" vertical="center" wrapText="1"/>
    </xf>
    <xf numFmtId="10" fontId="11" fillId="4" borderId="1" xfId="42" applyNumberFormat="1" applyFont="1" applyFill="1" applyBorder="1" applyAlignment="1">
      <alignment horizontal="center" vertical="top" wrapText="1"/>
    </xf>
    <xf numFmtId="0" fontId="11" fillId="4" borderId="1" xfId="0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 applyProtection="1">
      <alignment horizontal="center" vertical="center"/>
      <protection locked="0"/>
    </xf>
    <xf numFmtId="164" fontId="1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horizontal="center" vertical="center" wrapText="1"/>
    </xf>
    <xf numFmtId="165" fontId="24" fillId="0" borderId="1" xfId="1" applyNumberFormat="1" applyFont="1" applyBorder="1"/>
    <xf numFmtId="3" fontId="8" fillId="4" borderId="1" xfId="0" applyNumberFormat="1" applyFont="1" applyFill="1" applyBorder="1" applyAlignment="1">
      <alignment horizontal="center" vertical="center"/>
    </xf>
    <xf numFmtId="164" fontId="7" fillId="3" borderId="7" xfId="0" applyNumberFormat="1" applyFont="1" applyFill="1" applyBorder="1" applyAlignment="1" applyProtection="1">
      <alignment horizontal="center" vertical="center"/>
      <protection locked="0"/>
    </xf>
    <xf numFmtId="0" fontId="16" fillId="0" borderId="1" xfId="0" applyFont="1" applyBorder="1" applyAlignment="1">
      <alignment horizontal="center" wrapText="1"/>
    </xf>
    <xf numFmtId="164" fontId="12" fillId="6" borderId="1" xfId="0" applyNumberFormat="1" applyFont="1" applyFill="1" applyBorder="1" applyAlignment="1" applyProtection="1">
      <alignment horizontal="center" vertical="center"/>
      <protection locked="0"/>
    </xf>
    <xf numFmtId="0" fontId="12" fillId="6" borderId="1" xfId="0" applyFont="1" applyFill="1" applyBorder="1" applyAlignment="1">
      <alignment horizontal="center" vertical="center" wrapText="1"/>
    </xf>
    <xf numFmtId="10" fontId="12" fillId="6" borderId="1" xfId="0" applyNumberFormat="1" applyFont="1" applyFill="1" applyBorder="1" applyAlignment="1">
      <alignment horizontal="center" vertical="center" wrapText="1"/>
    </xf>
    <xf numFmtId="4" fontId="12" fillId="4" borderId="1" xfId="0" applyNumberFormat="1" applyFont="1" applyFill="1" applyBorder="1" applyAlignment="1" applyProtection="1">
      <alignment horizontal="center" vertical="center"/>
      <protection locked="0"/>
    </xf>
    <xf numFmtId="0" fontId="25" fillId="0" borderId="0" xfId="0" applyFont="1" applyAlignment="1">
      <alignment wrapText="1"/>
    </xf>
    <xf numFmtId="164" fontId="7" fillId="6" borderId="1" xfId="0" applyNumberFormat="1" applyFont="1" applyFill="1" applyBorder="1" applyAlignment="1" applyProtection="1">
      <alignment horizontal="center" vertical="center"/>
      <protection locked="0"/>
    </xf>
    <xf numFmtId="0" fontId="8" fillId="6" borderId="1" xfId="0" applyFont="1" applyFill="1" applyBorder="1" applyAlignment="1">
      <alignment horizontal="justify" vertical="top" wrapText="1"/>
    </xf>
    <xf numFmtId="9" fontId="8" fillId="6" borderId="1" xfId="42" applyFont="1" applyFill="1" applyBorder="1" applyAlignment="1">
      <alignment horizontal="center" vertical="top" wrapText="1"/>
    </xf>
    <xf numFmtId="0" fontId="21" fillId="6" borderId="1" xfId="0" applyFont="1" applyFill="1" applyBorder="1" applyAlignment="1">
      <alignment horizontal="center" vertical="center"/>
    </xf>
    <xf numFmtId="1" fontId="21" fillId="6" borderId="1" xfId="0" applyNumberFormat="1" applyFont="1" applyFill="1" applyBorder="1" applyAlignment="1">
      <alignment horizontal="center" vertical="center"/>
    </xf>
    <xf numFmtId="3" fontId="21" fillId="6" borderId="1" xfId="0" applyNumberFormat="1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9" fontId="12" fillId="0" borderId="23" xfId="0" applyNumberFormat="1" applyFont="1" applyBorder="1" applyAlignment="1">
      <alignment horizontal="center" vertical="center" wrapText="1"/>
    </xf>
    <xf numFmtId="9" fontId="12" fillId="0" borderId="24" xfId="0" applyNumberFormat="1" applyFont="1" applyBorder="1" applyAlignment="1">
      <alignment horizontal="center" vertical="center" wrapText="1"/>
    </xf>
    <xf numFmtId="9" fontId="12" fillId="0" borderId="25" xfId="0" applyNumberFormat="1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left" vertical="top" wrapText="1"/>
    </xf>
    <xf numFmtId="9" fontId="27" fillId="4" borderId="1" xfId="42" applyFont="1" applyFill="1" applyBorder="1" applyAlignment="1">
      <alignment horizontal="center" vertical="top" wrapText="1"/>
    </xf>
    <xf numFmtId="43" fontId="22" fillId="0" borderId="1" xfId="14" applyNumberFormat="1" applyBorder="1"/>
    <xf numFmtId="4" fontId="25" fillId="0" borderId="1" xfId="0" applyNumberFormat="1" applyFont="1" applyBorder="1" applyAlignment="1">
      <alignment wrapText="1"/>
    </xf>
    <xf numFmtId="44" fontId="23" fillId="0" borderId="1" xfId="2" applyFont="1" applyBorder="1"/>
    <xf numFmtId="44" fontId="22" fillId="0" borderId="1" xfId="14" applyNumberFormat="1" applyBorder="1" applyAlignment="1">
      <alignment horizontal="center" vertical="center"/>
    </xf>
    <xf numFmtId="44" fontId="0" fillId="0" borderId="1" xfId="3" applyFont="1" applyBorder="1" applyAlignment="1">
      <alignment horizontal="center" vertical="center"/>
    </xf>
    <xf numFmtId="9" fontId="16" fillId="0" borderId="17" xfId="0" applyNumberFormat="1" applyFont="1" applyBorder="1" applyAlignment="1">
      <alignment horizontal="left" wrapText="1"/>
    </xf>
    <xf numFmtId="44" fontId="3" fillId="0" borderId="11" xfId="2" applyBorder="1" applyAlignment="1">
      <alignment horizontal="center" vertical="center" wrapText="1"/>
    </xf>
    <xf numFmtId="9" fontId="16" fillId="0" borderId="17" xfId="0" applyNumberFormat="1" applyFont="1" applyBorder="1" applyAlignment="1">
      <alignment horizontal="justify" wrapText="1"/>
    </xf>
    <xf numFmtId="44" fontId="12" fillId="0" borderId="21" xfId="2" applyFont="1" applyBorder="1" applyAlignment="1">
      <alignment horizontal="center" vertical="center" wrapText="1"/>
    </xf>
    <xf numFmtId="44" fontId="12" fillId="0" borderId="20" xfId="2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1" fontId="28" fillId="4" borderId="1" xfId="0" applyNumberFormat="1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 wrapText="1"/>
    </xf>
    <xf numFmtId="44" fontId="24" fillId="0" borderId="1" xfId="1" applyNumberFormat="1" applyFont="1" applyBorder="1"/>
    <xf numFmtId="0" fontId="11" fillId="4" borderId="9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top" wrapText="1"/>
    </xf>
    <xf numFmtId="0" fontId="8" fillId="4" borderId="7" xfId="0" applyFont="1" applyFill="1" applyBorder="1" applyAlignment="1">
      <alignment horizontal="center" vertical="top" wrapText="1"/>
    </xf>
    <xf numFmtId="0" fontId="8" fillId="4" borderId="4" xfId="0" applyFont="1" applyFill="1" applyBorder="1" applyAlignment="1">
      <alignment horizontal="center" vertical="top" wrapText="1"/>
    </xf>
    <xf numFmtId="0" fontId="8" fillId="4" borderId="1" xfId="0" applyFont="1" applyFill="1" applyBorder="1" applyAlignment="1">
      <alignment horizontal="center" vertical="center" wrapText="1"/>
    </xf>
    <xf numFmtId="0" fontId="5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4" fontId="2" fillId="0" borderId="1" xfId="2" applyFont="1" applyBorder="1" applyAlignment="1">
      <alignment vertical="center"/>
    </xf>
    <xf numFmtId="164" fontId="7" fillId="4" borderId="3" xfId="0" applyNumberFormat="1" applyFont="1" applyFill="1" applyBorder="1" applyAlignment="1">
      <alignment horizontal="center" vertical="center"/>
    </xf>
    <xf numFmtId="164" fontId="7" fillId="0" borderId="3" xfId="0" applyNumberFormat="1" applyFont="1" applyBorder="1" applyAlignment="1">
      <alignment horizontal="center" vertical="center"/>
    </xf>
    <xf numFmtId="43" fontId="7" fillId="0" borderId="3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 applyProtection="1">
      <alignment horizontal="center" vertical="center"/>
      <protection locked="0"/>
    </xf>
    <xf numFmtId="164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 applyProtection="1">
      <alignment vertical="center" wrapText="1"/>
      <protection locked="0"/>
    </xf>
    <xf numFmtId="0" fontId="7" fillId="3" borderId="1" xfId="0" applyFont="1" applyFill="1" applyBorder="1" applyAlignment="1">
      <alignment horizontal="center" vertical="center"/>
    </xf>
    <xf numFmtId="9" fontId="7" fillId="3" borderId="1" xfId="0" applyNumberFormat="1" applyFont="1" applyFill="1" applyBorder="1" applyAlignment="1">
      <alignment horizontal="center" vertical="center"/>
    </xf>
    <xf numFmtId="4" fontId="7" fillId="3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  <protection locked="0"/>
    </xf>
    <xf numFmtId="164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/>
    </xf>
    <xf numFmtId="43" fontId="7" fillId="0" borderId="0" xfId="0" applyNumberFormat="1" applyFont="1"/>
    <xf numFmtId="0" fontId="9" fillId="0" borderId="0" xfId="0" applyFont="1"/>
    <xf numFmtId="0" fontId="11" fillId="0" borderId="0" xfId="0" applyFont="1"/>
    <xf numFmtId="0" fontId="11" fillId="0" borderId="0" xfId="0" applyFont="1" applyAlignment="1">
      <alignment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8" fontId="15" fillId="2" borderId="2" xfId="0" applyNumberFormat="1" applyFont="1" applyFill="1" applyBorder="1" applyAlignment="1">
      <alignment horizontal="center" vertical="center" wrapText="1"/>
    </xf>
    <xf numFmtId="44" fontId="15" fillId="2" borderId="2" xfId="0" applyNumberFormat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164" fontId="11" fillId="4" borderId="3" xfId="0" applyNumberFormat="1" applyFont="1" applyFill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164" fontId="11" fillId="0" borderId="3" xfId="0" applyNumberFormat="1" applyFont="1" applyBorder="1" applyAlignment="1" applyProtection="1">
      <alignment horizontal="left" vertical="center" wrapText="1"/>
      <protection locked="0"/>
    </xf>
    <xf numFmtId="164" fontId="11" fillId="0" borderId="3" xfId="0" applyNumberFormat="1" applyFont="1" applyBorder="1" applyAlignment="1" applyProtection="1">
      <alignment horizontal="center" vertical="center" wrapText="1"/>
      <protection locked="0"/>
    </xf>
    <xf numFmtId="164" fontId="14" fillId="4" borderId="3" xfId="0" applyNumberFormat="1" applyFont="1" applyFill="1" applyBorder="1" applyAlignment="1">
      <alignment horizontal="center" vertical="center"/>
    </xf>
    <xf numFmtId="164" fontId="14" fillId="0" borderId="1" xfId="0" applyNumberFormat="1" applyFont="1" applyBorder="1" applyAlignment="1">
      <alignment horizontal="center" vertical="center"/>
    </xf>
    <xf numFmtId="0" fontId="14" fillId="0" borderId="0" xfId="0" applyFont="1"/>
    <xf numFmtId="0" fontId="11" fillId="3" borderId="1" xfId="0" applyFont="1" applyFill="1" applyBorder="1" applyAlignment="1">
      <alignment horizontal="center" vertical="center"/>
    </xf>
    <xf numFmtId="9" fontId="11" fillId="3" borderId="1" xfId="0" applyNumberFormat="1" applyFont="1" applyFill="1" applyBorder="1" applyAlignment="1">
      <alignment horizontal="center" vertical="center"/>
    </xf>
    <xf numFmtId="44" fontId="24" fillId="0" borderId="1" xfId="3" applyFont="1" applyBorder="1"/>
    <xf numFmtId="164" fontId="11" fillId="4" borderId="1" xfId="0" applyNumberFormat="1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vertical="center"/>
    </xf>
    <xf numFmtId="43" fontId="11" fillId="0" borderId="0" xfId="0" applyNumberFormat="1" applyFont="1"/>
    <xf numFmtId="44" fontId="11" fillId="0" borderId="0" xfId="0" applyNumberFormat="1" applyFont="1"/>
    <xf numFmtId="0" fontId="6" fillId="0" borderId="0" xfId="0" applyFont="1" applyAlignment="1">
      <alignment horizontal="center" vertical="center" wrapText="1"/>
    </xf>
    <xf numFmtId="44" fontId="4" fillId="0" borderId="1" xfId="0" applyNumberFormat="1" applyFont="1" applyBorder="1" applyAlignment="1">
      <alignment horizontal="center" vertical="center"/>
    </xf>
    <xf numFmtId="44" fontId="4" fillId="0" borderId="1" xfId="2" applyFont="1" applyFill="1" applyBorder="1" applyAlignment="1" applyProtection="1">
      <alignment horizontal="center" vertical="center"/>
    </xf>
    <xf numFmtId="44" fontId="28" fillId="0" borderId="1" xfId="2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left"/>
    </xf>
    <xf numFmtId="164" fontId="4" fillId="3" borderId="7" xfId="0" applyNumberFormat="1" applyFont="1" applyFill="1" applyBorder="1" applyAlignment="1">
      <alignment horizontal="center" vertical="center"/>
    </xf>
    <xf numFmtId="0" fontId="27" fillId="3" borderId="1" xfId="0" applyFont="1" applyFill="1" applyBorder="1" applyAlignment="1">
      <alignment horizontal="left" vertical="center"/>
    </xf>
    <xf numFmtId="9" fontId="27" fillId="3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/>
    </xf>
    <xf numFmtId="0" fontId="7" fillId="0" borderId="0" xfId="0" applyFont="1" applyAlignment="1">
      <alignment horizontal="right"/>
    </xf>
    <xf numFmtId="0" fontId="31" fillId="0" borderId="0" xfId="0" applyFont="1" applyAlignment="1">
      <alignment vertical="center"/>
    </xf>
    <xf numFmtId="0" fontId="31" fillId="0" borderId="0" xfId="0" applyFont="1"/>
    <xf numFmtId="0" fontId="31" fillId="0" borderId="0" xfId="0" applyFont="1" applyAlignment="1">
      <alignment horizontal="center"/>
    </xf>
    <xf numFmtId="0" fontId="3" fillId="0" borderId="0" xfId="0" applyFont="1"/>
    <xf numFmtId="0" fontId="19" fillId="2" borderId="1" xfId="0" applyFont="1" applyFill="1" applyBorder="1" applyAlignment="1">
      <alignment horizontal="center" vertical="center"/>
    </xf>
    <xf numFmtId="0" fontId="32" fillId="2" borderId="1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164" fontId="31" fillId="3" borderId="1" xfId="0" applyNumberFormat="1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 wrapText="1"/>
      <protection locked="0"/>
    </xf>
    <xf numFmtId="10" fontId="31" fillId="4" borderId="1" xfId="42" applyNumberFormat="1" applyFont="1" applyFill="1" applyBorder="1" applyAlignment="1" applyProtection="1">
      <alignment horizontal="center" vertical="center" wrapText="1"/>
      <protection locked="0"/>
    </xf>
    <xf numFmtId="8" fontId="31" fillId="0" borderId="1" xfId="0" applyNumberFormat="1" applyFont="1" applyBorder="1" applyAlignment="1">
      <alignment horizontal="center" vertical="center"/>
    </xf>
    <xf numFmtId="164" fontId="31" fillId="4" borderId="1" xfId="0" applyNumberFormat="1" applyFont="1" applyFill="1" applyBorder="1" applyAlignment="1">
      <alignment horizontal="center" vertical="center"/>
    </xf>
    <xf numFmtId="164" fontId="31" fillId="0" borderId="1" xfId="0" applyNumberFormat="1" applyFont="1" applyBorder="1" applyAlignment="1">
      <alignment horizontal="center" vertical="center"/>
    </xf>
    <xf numFmtId="43" fontId="31" fillId="0" borderId="1" xfId="0" applyNumberFormat="1" applyFont="1" applyBorder="1" applyAlignment="1">
      <alignment horizontal="center" vertical="center"/>
    </xf>
    <xf numFmtId="164" fontId="31" fillId="0" borderId="1" xfId="0" applyNumberFormat="1" applyFont="1" applyBorder="1" applyAlignment="1" applyProtection="1">
      <alignment horizontal="center" vertical="center"/>
      <protection locked="0"/>
    </xf>
    <xf numFmtId="0" fontId="35" fillId="4" borderId="1" xfId="0" applyFont="1" applyFill="1" applyBorder="1" applyAlignment="1">
      <alignment horizontal="center" vertical="center"/>
    </xf>
    <xf numFmtId="0" fontId="31" fillId="4" borderId="1" xfId="0" applyFont="1" applyFill="1" applyBorder="1" applyAlignment="1">
      <alignment horizontal="center" vertical="center"/>
    </xf>
    <xf numFmtId="164" fontId="31" fillId="0" borderId="1" xfId="0" applyNumberFormat="1" applyFont="1" applyBorder="1" applyAlignment="1" applyProtection="1">
      <alignment vertical="center" wrapText="1"/>
      <protection locked="0"/>
    </xf>
    <xf numFmtId="10" fontId="31" fillId="4" borderId="3" xfId="42" applyNumberFormat="1" applyFont="1" applyFill="1" applyBorder="1" applyAlignment="1" applyProtection="1">
      <alignment horizontal="center" vertical="center" wrapText="1"/>
      <protection locked="0"/>
    </xf>
    <xf numFmtId="10" fontId="31" fillId="4" borderId="2" xfId="42" applyNumberFormat="1" applyFont="1" applyFill="1" applyBorder="1" applyAlignment="1" applyProtection="1">
      <alignment horizontal="center" vertical="center" wrapText="1"/>
      <protection locked="0"/>
    </xf>
    <xf numFmtId="8" fontId="7" fillId="0" borderId="0" xfId="0" applyNumberFormat="1" applyFont="1" applyAlignment="1">
      <alignment horizontal="center" vertical="center"/>
    </xf>
    <xf numFmtId="8" fontId="5" fillId="0" borderId="0" xfId="0" applyNumberFormat="1" applyFont="1"/>
    <xf numFmtId="164" fontId="31" fillId="5" borderId="1" xfId="0" applyNumberFormat="1" applyFont="1" applyFill="1" applyBorder="1" applyAlignment="1" applyProtection="1">
      <alignment vertical="center" wrapText="1"/>
      <protection locked="0"/>
    </xf>
    <xf numFmtId="0" fontId="31" fillId="3" borderId="1" xfId="0" applyFont="1" applyFill="1" applyBorder="1" applyAlignment="1">
      <alignment horizontal="center" vertical="center"/>
    </xf>
    <xf numFmtId="9" fontId="31" fillId="3" borderId="1" xfId="0" applyNumberFormat="1" applyFont="1" applyFill="1" applyBorder="1" applyAlignment="1">
      <alignment horizontal="center" vertical="center"/>
    </xf>
    <xf numFmtId="8" fontId="35" fillId="0" borderId="1" xfId="3" applyNumberFormat="1" applyFont="1" applyFill="1" applyBorder="1" applyAlignment="1">
      <alignment horizontal="center" vertical="center"/>
    </xf>
    <xf numFmtId="4" fontId="31" fillId="3" borderId="1" xfId="0" applyNumberFormat="1" applyFont="1" applyFill="1" applyBorder="1" applyAlignment="1">
      <alignment horizontal="center" vertical="center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4" fontId="31" fillId="4" borderId="1" xfId="0" applyNumberFormat="1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>
      <alignment vertical="center"/>
    </xf>
    <xf numFmtId="164" fontId="31" fillId="4" borderId="1" xfId="0" applyNumberFormat="1" applyFont="1" applyFill="1" applyBorder="1" applyAlignment="1" applyProtection="1">
      <alignment vertical="center" wrapText="1"/>
      <protection locked="0"/>
    </xf>
    <xf numFmtId="0" fontId="4" fillId="0" borderId="0" xfId="0" applyFont="1"/>
    <xf numFmtId="43" fontId="7" fillId="0" borderId="1" xfId="0" applyNumberFormat="1" applyFont="1" applyBorder="1" applyAlignment="1">
      <alignment horizontal="center" vertical="center"/>
    </xf>
    <xf numFmtId="164" fontId="7" fillId="0" borderId="2" xfId="0" applyNumberFormat="1" applyFont="1" applyBorder="1" applyAlignment="1" applyProtection="1">
      <alignment horizontal="center" vertical="center" wrapText="1"/>
      <protection locked="0"/>
    </xf>
    <xf numFmtId="44" fontId="7" fillId="0" borderId="0" xfId="0" applyNumberFormat="1" applyFont="1"/>
    <xf numFmtId="43" fontId="21" fillId="0" borderId="1" xfId="0" applyNumberFormat="1" applyFont="1" applyBorder="1" applyAlignment="1">
      <alignment horizontal="center" vertical="center"/>
    </xf>
    <xf numFmtId="0" fontId="8" fillId="6" borderId="12" xfId="0" applyFont="1" applyFill="1" applyBorder="1" applyAlignment="1">
      <alignment horizontal="center" vertical="top" wrapText="1"/>
    </xf>
    <xf numFmtId="164" fontId="7" fillId="4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43" fontId="7" fillId="0" borderId="0" xfId="0" applyNumberFormat="1" applyFont="1" applyAlignment="1">
      <alignment horizontal="center" vertical="center"/>
    </xf>
    <xf numFmtId="164" fontId="7" fillId="3" borderId="0" xfId="0" applyNumberFormat="1" applyFont="1" applyFill="1" applyAlignment="1" applyProtection="1">
      <alignment horizontal="center" vertical="center"/>
      <protection locked="0"/>
    </xf>
    <xf numFmtId="164" fontId="7" fillId="0" borderId="0" xfId="0" applyNumberFormat="1" applyFont="1" applyAlignment="1" applyProtection="1">
      <alignment horizontal="center" vertical="center"/>
      <protection locked="0"/>
    </xf>
    <xf numFmtId="0" fontId="7" fillId="6" borderId="12" xfId="0" applyFont="1" applyFill="1" applyBorder="1"/>
    <xf numFmtId="0" fontId="7" fillId="6" borderId="1" xfId="0" applyFont="1" applyFill="1" applyBorder="1"/>
    <xf numFmtId="0" fontId="4" fillId="6" borderId="12" xfId="0" applyFont="1" applyFill="1" applyBorder="1"/>
    <xf numFmtId="0" fontId="8" fillId="6" borderId="4" xfId="0" applyFont="1" applyFill="1" applyBorder="1"/>
    <xf numFmtId="0" fontId="8" fillId="6" borderId="1" xfId="0" applyFont="1" applyFill="1" applyBorder="1"/>
    <xf numFmtId="9" fontId="8" fillId="6" borderId="1" xfId="0" applyNumberFormat="1" applyFont="1" applyFill="1" applyBorder="1"/>
    <xf numFmtId="0" fontId="7" fillId="0" borderId="1" xfId="0" applyFont="1" applyBorder="1"/>
    <xf numFmtId="0" fontId="5" fillId="6" borderId="12" xfId="0" applyFont="1" applyFill="1" applyBorder="1"/>
    <xf numFmtId="0" fontId="5" fillId="6" borderId="1" xfId="0" applyFont="1" applyFill="1" applyBorder="1"/>
    <xf numFmtId="9" fontId="8" fillId="6" borderId="3" xfId="0" applyNumberFormat="1" applyFont="1" applyFill="1" applyBorder="1"/>
    <xf numFmtId="43" fontId="21" fillId="0" borderId="3" xfId="0" applyNumberFormat="1" applyFont="1" applyBorder="1" applyAlignment="1">
      <alignment horizontal="center" vertical="center"/>
    </xf>
    <xf numFmtId="0" fontId="7" fillId="6" borderId="3" xfId="0" applyFont="1" applyFill="1" applyBorder="1"/>
    <xf numFmtId="0" fontId="5" fillId="6" borderId="3" xfId="0" applyFont="1" applyFill="1" applyBorder="1"/>
    <xf numFmtId="0" fontId="5" fillId="0" borderId="3" xfId="0" applyFont="1" applyBorder="1"/>
    <xf numFmtId="0" fontId="5" fillId="0" borderId="1" xfId="0" applyFont="1" applyBorder="1"/>
    <xf numFmtId="0" fontId="5" fillId="6" borderId="7" xfId="0" applyFont="1" applyFill="1" applyBorder="1"/>
    <xf numFmtId="0" fontId="17" fillId="0" borderId="0" xfId="0" applyFont="1"/>
    <xf numFmtId="9" fontId="21" fillId="0" borderId="0" xfId="0" applyNumberFormat="1" applyFont="1"/>
    <xf numFmtId="4" fontId="21" fillId="0" borderId="0" xfId="0" applyNumberFormat="1" applyFont="1"/>
    <xf numFmtId="0" fontId="36" fillId="0" borderId="0" xfId="0" applyFont="1"/>
    <xf numFmtId="0" fontId="29" fillId="0" borderId="0" xfId="0" applyFont="1"/>
    <xf numFmtId="0" fontId="6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166" fontId="12" fillId="0" borderId="1" xfId="0" applyNumberFormat="1" applyFont="1" applyBorder="1" applyAlignment="1">
      <alignment horizontal="center" vertical="center"/>
    </xf>
    <xf numFmtId="44" fontId="12" fillId="0" borderId="1" xfId="0" applyNumberFormat="1" applyFont="1" applyBorder="1" applyAlignment="1">
      <alignment horizontal="center" vertical="center"/>
    </xf>
    <xf numFmtId="8" fontId="12" fillId="0" borderId="1" xfId="0" applyNumberFormat="1" applyFont="1" applyBorder="1" applyAlignment="1">
      <alignment horizontal="center" vertical="center"/>
    </xf>
    <xf numFmtId="1" fontId="13" fillId="6" borderId="1" xfId="0" applyNumberFormat="1" applyFont="1" applyFill="1" applyBorder="1" applyAlignment="1">
      <alignment horizontal="center" vertical="center"/>
    </xf>
    <xf numFmtId="164" fontId="12" fillId="4" borderId="1" xfId="0" applyNumberFormat="1" applyFont="1" applyFill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 applyProtection="1">
      <alignment vertical="center" wrapText="1"/>
      <protection locked="0"/>
    </xf>
    <xf numFmtId="164" fontId="13" fillId="6" borderId="1" xfId="0" applyNumberFormat="1" applyFont="1" applyFill="1" applyBorder="1" applyAlignment="1">
      <alignment vertical="center"/>
    </xf>
    <xf numFmtId="4" fontId="12" fillId="4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 applyProtection="1">
      <alignment horizontal="center" vertical="center"/>
      <protection locked="0"/>
    </xf>
    <xf numFmtId="164" fontId="5" fillId="0" borderId="1" xfId="0" applyNumberFormat="1" applyFont="1" applyBorder="1" applyAlignment="1" applyProtection="1">
      <alignment vertical="top" wrapText="1"/>
      <protection locked="0"/>
    </xf>
    <xf numFmtId="8" fontId="7" fillId="0" borderId="1" xfId="0" applyNumberFormat="1" applyFont="1" applyBorder="1"/>
    <xf numFmtId="10" fontId="13" fillId="6" borderId="1" xfId="0" applyNumberFormat="1" applyFont="1" applyFill="1" applyBorder="1" applyAlignment="1">
      <alignment horizontal="center" vertical="center"/>
    </xf>
    <xf numFmtId="44" fontId="13" fillId="6" borderId="1" xfId="0" applyNumberFormat="1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8" fontId="7" fillId="0" borderId="1" xfId="0" applyNumberFormat="1" applyFont="1" applyBorder="1" applyAlignment="1">
      <alignment horizontal="center" vertical="center"/>
    </xf>
    <xf numFmtId="164" fontId="14" fillId="0" borderId="3" xfId="0" applyNumberFormat="1" applyFont="1" applyBorder="1" applyAlignment="1" applyProtection="1">
      <alignment vertical="center" wrapText="1"/>
      <protection locked="0"/>
    </xf>
    <xf numFmtId="164" fontId="14" fillId="0" borderId="2" xfId="0" applyNumberFormat="1" applyFont="1" applyBorder="1" applyAlignment="1" applyProtection="1">
      <alignment vertical="center" wrapText="1"/>
      <protection locked="0"/>
    </xf>
    <xf numFmtId="164" fontId="14" fillId="0" borderId="1" xfId="0" applyNumberFormat="1" applyFont="1" applyBorder="1" applyAlignment="1" applyProtection="1">
      <alignment vertical="center" wrapText="1"/>
      <protection locked="0"/>
    </xf>
    <xf numFmtId="8" fontId="1" fillId="0" borderId="1" xfId="3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164" fontId="7" fillId="4" borderId="6" xfId="0" applyNumberFormat="1" applyFont="1" applyFill="1" applyBorder="1" applyAlignment="1">
      <alignment horizontal="center" vertical="center"/>
    </xf>
    <xf numFmtId="164" fontId="7" fillId="4" borderId="1" xfId="0" applyNumberFormat="1" applyFont="1" applyFill="1" applyBorder="1" applyAlignment="1" applyProtection="1">
      <alignment horizontal="center" vertical="center"/>
      <protection locked="0"/>
    </xf>
    <xf numFmtId="43" fontId="7" fillId="4" borderId="1" xfId="0" applyNumberFormat="1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164" fontId="7" fillId="4" borderId="1" xfId="0" applyNumberFormat="1" applyFont="1" applyFill="1" applyBorder="1" applyAlignment="1" applyProtection="1">
      <alignment vertical="center" wrapText="1"/>
      <protection locked="0"/>
    </xf>
    <xf numFmtId="0" fontId="7" fillId="4" borderId="1" xfId="0" applyFont="1" applyFill="1" applyBorder="1" applyAlignment="1">
      <alignment horizontal="center" vertical="center"/>
    </xf>
    <xf numFmtId="9" fontId="7" fillId="4" borderId="1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164" fontId="7" fillId="0" borderId="3" xfId="0" applyNumberFormat="1" applyFont="1" applyBorder="1" applyAlignment="1" applyProtection="1">
      <alignment vertical="center" wrapText="1"/>
      <protection locked="0"/>
    </xf>
    <xf numFmtId="164" fontId="7" fillId="0" borderId="2" xfId="0" applyNumberFormat="1" applyFont="1" applyBorder="1" applyAlignment="1" applyProtection="1">
      <alignment vertical="center" wrapText="1"/>
      <protection locked="0"/>
    </xf>
    <xf numFmtId="0" fontId="3" fillId="0" borderId="0" xfId="0" applyFont="1" applyAlignment="1">
      <alignment horizontal="center" vertical="center" wrapText="1"/>
    </xf>
    <xf numFmtId="9" fontId="12" fillId="0" borderId="11" xfId="42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44" fontId="1" fillId="0" borderId="1" xfId="3" applyFont="1" applyBorder="1" applyAlignment="1">
      <alignment horizontal="center" vertical="center"/>
    </xf>
    <xf numFmtId="0" fontId="1" fillId="0" borderId="1" xfId="3" applyNumberFormat="1" applyFont="1" applyBorder="1" applyAlignment="1">
      <alignment horizontal="center" vertical="center"/>
    </xf>
    <xf numFmtId="0" fontId="10" fillId="4" borderId="1" xfId="0" applyFont="1" applyFill="1" applyBorder="1" applyAlignment="1">
      <alignment horizontal="justify" vertical="top" wrapText="1"/>
    </xf>
    <xf numFmtId="43" fontId="5" fillId="0" borderId="1" xfId="0" applyNumberFormat="1" applyFont="1" applyBorder="1" applyAlignment="1">
      <alignment horizontal="center" vertical="center"/>
    </xf>
    <xf numFmtId="0" fontId="37" fillId="0" borderId="32" xfId="0" applyFont="1" applyBorder="1" applyAlignment="1">
      <alignment horizontal="center" vertical="center" wrapText="1"/>
    </xf>
    <xf numFmtId="44" fontId="38" fillId="0" borderId="7" xfId="3" applyFont="1" applyFill="1" applyBorder="1" applyAlignment="1">
      <alignment horizontal="center" vertical="center"/>
    </xf>
    <xf numFmtId="44" fontId="38" fillId="0" borderId="1" xfId="3" applyFont="1" applyFill="1" applyBorder="1" applyAlignment="1">
      <alignment horizontal="center" vertical="center"/>
    </xf>
    <xf numFmtId="0" fontId="11" fillId="0" borderId="0" xfId="0" applyFont="1" applyAlignment="1">
      <alignment horizontal="right"/>
    </xf>
    <xf numFmtId="8" fontId="7" fillId="0" borderId="0" xfId="0" applyNumberFormat="1" applyFont="1"/>
    <xf numFmtId="1" fontId="1" fillId="0" borderId="1" xfId="3" applyNumberFormat="1" applyFont="1" applyBorder="1" applyAlignment="1">
      <alignment horizontal="center" vertical="center"/>
    </xf>
    <xf numFmtId="0" fontId="38" fillId="0" borderId="1" xfId="3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13" fillId="6" borderId="1" xfId="0" applyNumberFormat="1" applyFont="1" applyFill="1" applyBorder="1" applyAlignment="1">
      <alignment horizontal="center" vertical="center"/>
    </xf>
    <xf numFmtId="0" fontId="23" fillId="0" borderId="1" xfId="2" applyNumberFormat="1" applyFont="1" applyBorder="1" applyAlignment="1">
      <alignment horizontal="center"/>
    </xf>
    <xf numFmtId="43" fontId="5" fillId="0" borderId="0" xfId="0" applyNumberFormat="1" applyFont="1"/>
    <xf numFmtId="0" fontId="25" fillId="0" borderId="1" xfId="0" applyNumberFormat="1" applyFont="1" applyBorder="1" applyAlignment="1">
      <alignment horizontal="center" wrapText="1"/>
    </xf>
    <xf numFmtId="0" fontId="22" fillId="0" borderId="1" xfId="14" applyNumberFormat="1" applyBorder="1" applyAlignment="1">
      <alignment horizontal="center"/>
    </xf>
    <xf numFmtId="44" fontId="39" fillId="2" borderId="2" xfId="2" applyFont="1" applyFill="1" applyBorder="1" applyAlignment="1" applyProtection="1">
      <alignment horizontal="center" vertical="center" wrapText="1"/>
    </xf>
    <xf numFmtId="0" fontId="39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0" fillId="4" borderId="1" xfId="0" applyFont="1" applyFill="1" applyBorder="1" applyAlignment="1">
      <alignment horizontal="justify" vertical="top" wrapText="1"/>
    </xf>
    <xf numFmtId="9" fontId="40" fillId="4" borderId="1" xfId="42" applyFont="1" applyFill="1" applyBorder="1" applyAlignment="1">
      <alignment horizontal="center" vertical="top" wrapText="1"/>
    </xf>
    <xf numFmtId="44" fontId="41" fillId="0" borderId="1" xfId="0" applyNumberFormat="1" applyFont="1" applyBorder="1" applyAlignment="1">
      <alignment horizontal="center" vertical="center"/>
    </xf>
    <xf numFmtId="44" fontId="41" fillId="0" borderId="1" xfId="2" applyFont="1" applyFill="1" applyBorder="1" applyAlignment="1" applyProtection="1">
      <alignment horizontal="center" vertical="center"/>
    </xf>
    <xf numFmtId="164" fontId="3" fillId="4" borderId="3" xfId="0" applyNumberFormat="1" applyFont="1" applyFill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43" fontId="3" fillId="0" borderId="3" xfId="0" applyNumberFormat="1" applyFont="1" applyBorder="1" applyAlignment="1">
      <alignment horizontal="center" vertical="center"/>
    </xf>
    <xf numFmtId="164" fontId="3" fillId="3" borderId="1" xfId="0" applyNumberFormat="1" applyFont="1" applyFill="1" applyBorder="1" applyAlignment="1" applyProtection="1">
      <alignment horizontal="center" vertical="center"/>
      <protection locked="0"/>
    </xf>
    <xf numFmtId="164" fontId="3" fillId="0" borderId="1" xfId="0" applyNumberFormat="1" applyFont="1" applyBorder="1" applyAlignment="1" applyProtection="1">
      <alignment horizontal="center" vertical="center"/>
      <protection locked="0"/>
    </xf>
    <xf numFmtId="164" fontId="3" fillId="0" borderId="1" xfId="0" applyNumberFormat="1" applyFont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0" fontId="40" fillId="4" borderId="1" xfId="0" applyFont="1" applyFill="1" applyBorder="1" applyAlignment="1">
      <alignment horizontal="left" vertical="top" wrapText="1"/>
    </xf>
    <xf numFmtId="0" fontId="26" fillId="4" borderId="1" xfId="0" applyFont="1" applyFill="1" applyBorder="1" applyAlignment="1">
      <alignment vertical="center" wrapText="1"/>
    </xf>
    <xf numFmtId="44" fontId="5" fillId="0" borderId="0" xfId="0" applyNumberFormat="1" applyFont="1"/>
    <xf numFmtId="164" fontId="3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8" fillId="4" borderId="1" xfId="0" applyFont="1" applyFill="1" applyBorder="1" applyAlignment="1">
      <alignment horizontal="center" vertical="top" wrapText="1"/>
    </xf>
    <xf numFmtId="164" fontId="4" fillId="3" borderId="7" xfId="0" applyNumberFormat="1" applyFont="1" applyFill="1" applyBorder="1" applyAlignment="1">
      <alignment horizontal="center" vertical="center"/>
    </xf>
    <xf numFmtId="164" fontId="4" fillId="3" borderId="12" xfId="0" applyNumberFormat="1" applyFont="1" applyFill="1" applyBorder="1" applyAlignment="1">
      <alignment horizontal="center" vertical="center"/>
    </xf>
    <xf numFmtId="164" fontId="4" fillId="3" borderId="4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2" fillId="6" borderId="1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justify" vertical="center" wrapText="1"/>
    </xf>
    <xf numFmtId="0" fontId="6" fillId="0" borderId="15" xfId="0" applyFont="1" applyBorder="1" applyAlignment="1">
      <alignment horizontal="justify" vertical="center" wrapText="1"/>
    </xf>
    <xf numFmtId="0" fontId="6" fillId="0" borderId="16" xfId="0" applyFont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6" fillId="0" borderId="14" xfId="0" applyNumberFormat="1" applyFont="1" applyFill="1" applyBorder="1" applyAlignment="1" applyProtection="1">
      <alignment horizontal="center" vertical="center" wrapText="1"/>
    </xf>
    <xf numFmtId="0" fontId="6" fillId="0" borderId="15" xfId="0" applyNumberFormat="1" applyFont="1" applyFill="1" applyBorder="1" applyAlignment="1" applyProtection="1">
      <alignment horizontal="center" vertical="center" wrapText="1"/>
    </xf>
    <xf numFmtId="0" fontId="6" fillId="0" borderId="16" xfId="0" applyNumberFormat="1" applyFont="1" applyFill="1" applyBorder="1" applyAlignment="1" applyProtection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8" fillId="4" borderId="7" xfId="0" applyFont="1" applyFill="1" applyBorder="1" applyAlignment="1">
      <alignment horizontal="center" vertical="top" wrapText="1"/>
    </xf>
    <xf numFmtId="0" fontId="8" fillId="4" borderId="4" xfId="0" applyFont="1" applyFill="1" applyBorder="1" applyAlignment="1">
      <alignment horizontal="center" vertical="top" wrapText="1"/>
    </xf>
    <xf numFmtId="0" fontId="15" fillId="0" borderId="0" xfId="0" applyFont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14" xfId="0" applyFont="1" applyBorder="1" applyAlignment="1">
      <alignment horizontal="left" vertical="center" wrapText="1"/>
    </xf>
    <xf numFmtId="0" fontId="15" fillId="0" borderId="15" xfId="0" applyFont="1" applyBorder="1" applyAlignment="1">
      <alignment horizontal="left" vertical="center" wrapText="1"/>
    </xf>
    <xf numFmtId="0" fontId="15" fillId="0" borderId="16" xfId="0" applyFont="1" applyBorder="1" applyAlignment="1">
      <alignment horizontal="left" vertical="center" wrapText="1"/>
    </xf>
    <xf numFmtId="0" fontId="15" fillId="2" borderId="7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 wrapText="1"/>
    </xf>
    <xf numFmtId="0" fontId="11" fillId="4" borderId="16" xfId="0" applyFont="1" applyFill="1" applyBorder="1" applyAlignment="1">
      <alignment horizontal="center" vertical="center" wrapText="1"/>
    </xf>
    <xf numFmtId="164" fontId="11" fillId="0" borderId="3" xfId="0" applyNumberFormat="1" applyFont="1" applyBorder="1" applyAlignment="1" applyProtection="1">
      <alignment horizontal="left" vertical="center" wrapText="1"/>
      <protection locked="0"/>
    </xf>
    <xf numFmtId="164" fontId="11" fillId="0" borderId="8" xfId="0" applyNumberFormat="1" applyFont="1" applyBorder="1" applyAlignment="1" applyProtection="1">
      <alignment horizontal="left" vertical="center" wrapText="1"/>
      <protection locked="0"/>
    </xf>
    <xf numFmtId="164" fontId="11" fillId="0" borderId="2" xfId="0" applyNumberFormat="1" applyFont="1" applyBorder="1" applyAlignment="1" applyProtection="1">
      <alignment horizontal="left" vertical="center" wrapText="1"/>
      <protection locked="0"/>
    </xf>
    <xf numFmtId="0" fontId="11" fillId="4" borderId="7" xfId="0" applyFont="1" applyFill="1" applyBorder="1" applyAlignment="1">
      <alignment horizontal="center" vertical="top" wrapText="1"/>
    </xf>
    <xf numFmtId="0" fontId="11" fillId="4" borderId="4" xfId="0" applyFont="1" applyFill="1" applyBorder="1" applyAlignment="1">
      <alignment horizontal="center" vertical="top" wrapTex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10" fontId="11" fillId="4" borderId="3" xfId="42" applyNumberFormat="1" applyFont="1" applyFill="1" applyBorder="1" applyAlignment="1">
      <alignment horizontal="center" vertical="top" wrapText="1"/>
    </xf>
    <xf numFmtId="0" fontId="0" fillId="0" borderId="2" xfId="0" applyBorder="1"/>
    <xf numFmtId="165" fontId="24" fillId="0" borderId="3" xfId="1" applyNumberFormat="1" applyFont="1" applyBorder="1" applyAlignment="1">
      <alignment horizontal="right"/>
    </xf>
    <xf numFmtId="165" fontId="24" fillId="0" borderId="2" xfId="1" applyNumberFormat="1" applyFont="1" applyBorder="1" applyAlignment="1">
      <alignment horizontal="right"/>
    </xf>
    <xf numFmtId="164" fontId="11" fillId="0" borderId="3" xfId="0" applyNumberFormat="1" applyFont="1" applyBorder="1" applyAlignment="1">
      <alignment horizontal="center" vertical="center"/>
    </xf>
    <xf numFmtId="164" fontId="11" fillId="0" borderId="2" xfId="0" applyNumberFormat="1" applyFont="1" applyBorder="1" applyAlignment="1">
      <alignment horizontal="center" vertical="center"/>
    </xf>
    <xf numFmtId="44" fontId="24" fillId="0" borderId="3" xfId="1" applyNumberFormat="1" applyFont="1" applyBorder="1" applyAlignment="1">
      <alignment horizontal="center"/>
    </xf>
    <xf numFmtId="44" fontId="24" fillId="0" borderId="2" xfId="1" applyNumberFormat="1" applyFont="1" applyBorder="1" applyAlignment="1">
      <alignment horizont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164" fontId="14" fillId="3" borderId="7" xfId="0" applyNumberFormat="1" applyFont="1" applyFill="1" applyBorder="1" applyAlignment="1">
      <alignment horizontal="center" vertical="center"/>
    </xf>
    <xf numFmtId="164" fontId="14" fillId="3" borderId="12" xfId="0" applyNumberFormat="1" applyFont="1" applyFill="1" applyBorder="1" applyAlignment="1">
      <alignment horizontal="center" vertical="center"/>
    </xf>
    <xf numFmtId="164" fontId="14" fillId="3" borderId="4" xfId="0" applyNumberFormat="1" applyFont="1" applyFill="1" applyBorder="1" applyAlignment="1">
      <alignment horizontal="center" vertical="center"/>
    </xf>
    <xf numFmtId="0" fontId="11" fillId="4" borderId="7" xfId="0" applyFont="1" applyFill="1" applyBorder="1" applyAlignment="1" applyProtection="1">
      <alignment horizontal="justify" vertical="center" wrapText="1"/>
      <protection locked="0"/>
    </xf>
    <xf numFmtId="0" fontId="11" fillId="4" borderId="4" xfId="0" applyFont="1" applyFill="1" applyBorder="1" applyAlignment="1" applyProtection="1">
      <alignment horizontal="justify" vertical="center" wrapText="1"/>
      <protection locked="0"/>
    </xf>
    <xf numFmtId="164" fontId="11" fillId="0" borderId="3" xfId="0" applyNumberFormat="1" applyFont="1" applyBorder="1" applyAlignment="1" applyProtection="1">
      <alignment horizontal="center" vertical="center" wrapText="1"/>
      <protection locked="0"/>
    </xf>
    <xf numFmtId="164" fontId="11" fillId="0" borderId="2" xfId="0" applyNumberFormat="1" applyFont="1" applyBorder="1" applyAlignment="1" applyProtection="1">
      <alignment horizontal="center" vertical="center" wrapText="1"/>
      <protection locked="0"/>
    </xf>
    <xf numFmtId="0" fontId="11" fillId="4" borderId="9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0" fontId="31" fillId="4" borderId="5" xfId="0" applyFont="1" applyFill="1" applyBorder="1" applyAlignment="1" applyProtection="1">
      <alignment horizontal="center" vertical="center" wrapText="1"/>
      <protection locked="0"/>
    </xf>
    <xf numFmtId="0" fontId="31" fillId="4" borderId="6" xfId="0" applyFont="1" applyFill="1" applyBorder="1" applyAlignment="1" applyProtection="1">
      <alignment horizontal="center" vertical="center" wrapText="1"/>
      <protection locked="0"/>
    </xf>
    <xf numFmtId="0" fontId="31" fillId="4" borderId="14" xfId="0" applyFont="1" applyFill="1" applyBorder="1" applyAlignment="1" applyProtection="1">
      <alignment horizontal="center" vertical="center" wrapText="1"/>
      <protection locked="0"/>
    </xf>
    <xf numFmtId="0" fontId="31" fillId="4" borderId="16" xfId="0" applyFont="1" applyFill="1" applyBorder="1" applyAlignment="1" applyProtection="1">
      <alignment horizontal="center" vertical="center" wrapText="1"/>
      <protection locked="0"/>
    </xf>
    <xf numFmtId="0" fontId="32" fillId="2" borderId="1" xfId="0" applyFont="1" applyFill="1" applyBorder="1" applyAlignment="1">
      <alignment horizontal="center" vertical="center"/>
    </xf>
    <xf numFmtId="0" fontId="32" fillId="2" borderId="1" xfId="0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center" vertical="center"/>
    </xf>
    <xf numFmtId="0" fontId="31" fillId="4" borderId="7" xfId="0" applyFont="1" applyFill="1" applyBorder="1" applyAlignment="1">
      <alignment horizontal="center" vertical="center" wrapText="1"/>
    </xf>
    <xf numFmtId="0" fontId="31" fillId="4" borderId="4" xfId="0" applyFont="1" applyFill="1" applyBorder="1" applyAlignment="1">
      <alignment horizontal="center" vertical="center" wrapText="1"/>
    </xf>
    <xf numFmtId="0" fontId="31" fillId="4" borderId="7" xfId="0" applyFont="1" applyFill="1" applyBorder="1" applyAlignment="1" applyProtection="1">
      <alignment horizontal="center" vertical="center" wrapText="1"/>
      <protection locked="0"/>
    </xf>
    <xf numFmtId="0" fontId="31" fillId="4" borderId="4" xfId="0" applyFont="1" applyFill="1" applyBorder="1" applyAlignment="1" applyProtection="1">
      <alignment horizontal="center" vertical="center" wrapText="1"/>
      <protection locked="0"/>
    </xf>
    <xf numFmtId="0" fontId="31" fillId="4" borderId="9" xfId="0" applyFont="1" applyFill="1" applyBorder="1" applyAlignment="1" applyProtection="1">
      <alignment horizontal="center" vertical="center" wrapText="1"/>
      <protection locked="0"/>
    </xf>
    <xf numFmtId="0" fontId="31" fillId="4" borderId="10" xfId="0" applyFont="1" applyFill="1" applyBorder="1" applyAlignment="1" applyProtection="1">
      <alignment horizontal="center" vertical="center" wrapText="1"/>
      <protection locked="0"/>
    </xf>
    <xf numFmtId="164" fontId="34" fillId="3" borderId="7" xfId="0" applyNumberFormat="1" applyFont="1" applyFill="1" applyBorder="1" applyAlignment="1">
      <alignment horizontal="center" vertical="center"/>
    </xf>
    <xf numFmtId="164" fontId="34" fillId="3" borderId="12" xfId="0" applyNumberFormat="1" applyFont="1" applyFill="1" applyBorder="1" applyAlignment="1">
      <alignment horizontal="center" vertical="center"/>
    </xf>
    <xf numFmtId="164" fontId="34" fillId="3" borderId="4" xfId="0" applyNumberFormat="1" applyFont="1" applyFill="1" applyBorder="1" applyAlignment="1">
      <alignment horizontal="center" vertical="center"/>
    </xf>
    <xf numFmtId="0" fontId="31" fillId="4" borderId="7" xfId="0" applyFont="1" applyFill="1" applyBorder="1" applyAlignment="1" applyProtection="1">
      <alignment horizontal="center" vertical="center"/>
      <protection locked="0"/>
    </xf>
    <xf numFmtId="0" fontId="31" fillId="4" borderId="4" xfId="0" applyFont="1" applyFill="1" applyBorder="1" applyAlignment="1" applyProtection="1">
      <alignment horizontal="center" vertical="center"/>
      <protection locked="0"/>
    </xf>
    <xf numFmtId="0" fontId="30" fillId="0" borderId="0" xfId="0" applyFont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32" fillId="0" borderId="5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32" fillId="0" borderId="6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 wrapText="1"/>
    </xf>
    <xf numFmtId="0" fontId="32" fillId="0" borderId="15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0" fontId="32" fillId="2" borderId="7" xfId="0" applyFont="1" applyFill="1" applyBorder="1" applyAlignment="1">
      <alignment horizontal="center" vertical="center"/>
    </xf>
    <xf numFmtId="0" fontId="32" fillId="2" borderId="12" xfId="0" applyFont="1" applyFill="1" applyBorder="1" applyAlignment="1">
      <alignment horizontal="center" vertical="center"/>
    </xf>
    <xf numFmtId="0" fontId="32" fillId="2" borderId="4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164" fontId="7" fillId="0" borderId="3" xfId="0" applyNumberFormat="1" applyFont="1" applyBorder="1" applyAlignment="1" applyProtection="1">
      <alignment horizontal="center" vertical="center" wrapText="1"/>
      <protection locked="0"/>
    </xf>
    <xf numFmtId="164" fontId="7" fillId="0" borderId="2" xfId="0" applyNumberFormat="1" applyFont="1" applyBorder="1" applyAlignment="1" applyProtection="1">
      <alignment horizontal="center" vertical="center" wrapText="1"/>
      <protection locked="0"/>
    </xf>
    <xf numFmtId="0" fontId="8" fillId="6" borderId="4" xfId="0" applyFont="1" applyFill="1" applyBorder="1" applyAlignment="1">
      <alignment horizontal="center" vertical="top" wrapText="1"/>
    </xf>
    <xf numFmtId="0" fontId="8" fillId="6" borderId="1" xfId="0" applyFont="1" applyFill="1" applyBorder="1" applyAlignment="1">
      <alignment horizontal="center" vertical="top" wrapText="1"/>
    </xf>
    <xf numFmtId="0" fontId="8" fillId="6" borderId="16" xfId="0" applyFont="1" applyFill="1" applyBorder="1" applyAlignment="1">
      <alignment horizontal="center" vertical="top" wrapText="1"/>
    </xf>
    <xf numFmtId="0" fontId="8" fillId="6" borderId="2" xfId="0" applyFont="1" applyFill="1" applyBorder="1" applyAlignment="1">
      <alignment horizontal="center" vertical="top" wrapText="1"/>
    </xf>
    <xf numFmtId="0" fontId="6" fillId="0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64" fontId="4" fillId="4" borderId="7" xfId="0" applyNumberFormat="1" applyFont="1" applyFill="1" applyBorder="1" applyAlignment="1">
      <alignment horizontal="center" vertical="center"/>
    </xf>
    <xf numFmtId="164" fontId="4" fillId="4" borderId="12" xfId="0" applyNumberFormat="1" applyFont="1" applyFill="1" applyBorder="1" applyAlignment="1">
      <alignment horizontal="center" vertical="center"/>
    </xf>
    <xf numFmtId="164" fontId="4" fillId="4" borderId="4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top" wrapText="1"/>
    </xf>
    <xf numFmtId="0" fontId="16" fillId="0" borderId="28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left" vertical="center" wrapText="1"/>
    </xf>
    <xf numFmtId="0" fontId="18" fillId="0" borderId="15" xfId="0" applyFont="1" applyBorder="1" applyAlignment="1">
      <alignment horizontal="left" vertical="center" wrapText="1"/>
    </xf>
    <xf numFmtId="0" fontId="18" fillId="0" borderId="16" xfId="0" applyFont="1" applyBorder="1" applyAlignment="1">
      <alignment horizontal="left" vertical="center" wrapText="1"/>
    </xf>
    <xf numFmtId="0" fontId="26" fillId="4" borderId="3" xfId="0" applyFont="1" applyFill="1" applyBorder="1" applyAlignment="1">
      <alignment horizontal="left" vertical="center" wrapText="1"/>
    </xf>
    <xf numFmtId="0" fontId="27" fillId="4" borderId="3" xfId="0" applyFont="1" applyFill="1" applyBorder="1" applyAlignment="1">
      <alignment horizontal="left" vertical="center" wrapText="1"/>
    </xf>
    <xf numFmtId="0" fontId="26" fillId="4" borderId="5" xfId="0" applyFont="1" applyFill="1" applyBorder="1" applyAlignment="1">
      <alignment horizontal="left" vertical="center" wrapText="1"/>
    </xf>
    <xf numFmtId="0" fontId="26" fillId="4" borderId="6" xfId="0" applyFont="1" applyFill="1" applyBorder="1" applyAlignment="1">
      <alignment horizontal="left" vertical="center" wrapText="1"/>
    </xf>
    <xf numFmtId="0" fontId="26" fillId="4" borderId="1" xfId="0" applyFont="1" applyFill="1" applyBorder="1" applyAlignment="1">
      <alignment horizontal="left" vertical="center" wrapText="1"/>
    </xf>
    <xf numFmtId="0" fontId="27" fillId="4" borderId="1" xfId="0" applyFont="1" applyFill="1" applyBorder="1" applyAlignment="1">
      <alignment horizontal="left" vertical="center" wrapText="1"/>
    </xf>
    <xf numFmtId="0" fontId="26" fillId="4" borderId="7" xfId="0" applyFont="1" applyFill="1" applyBorder="1" applyAlignment="1">
      <alignment horizontal="left" vertical="center" wrapText="1"/>
    </xf>
    <xf numFmtId="0" fontId="26" fillId="4" borderId="4" xfId="0" applyFont="1" applyFill="1" applyBorder="1" applyAlignment="1">
      <alignment horizontal="left" vertical="center" wrapText="1"/>
    </xf>
    <xf numFmtId="0" fontId="40" fillId="4" borderId="7" xfId="0" applyFont="1" applyFill="1" applyBorder="1" applyAlignment="1">
      <alignment horizontal="left" vertical="center" wrapText="1"/>
    </xf>
    <xf numFmtId="0" fontId="40" fillId="4" borderId="4" xfId="0" applyFont="1" applyFill="1" applyBorder="1" applyAlignment="1">
      <alignment horizontal="left" vertical="center" wrapText="1"/>
    </xf>
    <xf numFmtId="0" fontId="40" fillId="4" borderId="7" xfId="0" applyFont="1" applyFill="1" applyBorder="1" applyAlignment="1">
      <alignment horizontal="left" vertical="top" wrapText="1"/>
    </xf>
    <xf numFmtId="0" fontId="40" fillId="4" borderId="4" xfId="0" applyFont="1" applyFill="1" applyBorder="1" applyAlignment="1">
      <alignment horizontal="left" vertical="top" wrapText="1"/>
    </xf>
    <xf numFmtId="0" fontId="19" fillId="0" borderId="14" xfId="0" applyFont="1" applyBorder="1" applyAlignment="1">
      <alignment horizontal="left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8" fillId="4" borderId="26" xfId="0" applyFont="1" applyFill="1" applyBorder="1" applyAlignment="1">
      <alignment horizontal="center" vertical="top" wrapText="1"/>
    </xf>
    <xf numFmtId="0" fontId="8" fillId="4" borderId="27" xfId="0" applyFont="1" applyFill="1" applyBorder="1" applyAlignment="1">
      <alignment horizontal="center" vertical="top" wrapText="1"/>
    </xf>
    <xf numFmtId="0" fontId="12" fillId="0" borderId="30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34" fillId="0" borderId="0" xfId="0" applyFont="1" applyAlignment="1">
      <alignment vertical="center"/>
    </xf>
    <xf numFmtId="0" fontId="6" fillId="0" borderId="15" xfId="0" applyFont="1" applyBorder="1" applyAlignment="1">
      <alignment vertical="center"/>
    </xf>
  </cellXfs>
  <cellStyles count="43">
    <cellStyle name="Millares" xfId="1" builtinId="3"/>
    <cellStyle name="Moneda" xfId="2" builtinId="4"/>
    <cellStyle name="Moneda 2" xfId="3" xr:uid="{00000000-0005-0000-0000-000002000000}"/>
    <cellStyle name="Normal" xfId="0" builtinId="0"/>
    <cellStyle name="Normal 10" xfId="4" xr:uid="{00000000-0005-0000-0000-000004000000}"/>
    <cellStyle name="Normal 11" xfId="5" xr:uid="{00000000-0005-0000-0000-000005000000}"/>
    <cellStyle name="Normal 12" xfId="6" xr:uid="{00000000-0005-0000-0000-000006000000}"/>
    <cellStyle name="Normal 13" xfId="7" xr:uid="{00000000-0005-0000-0000-000007000000}"/>
    <cellStyle name="Normal 14" xfId="8" xr:uid="{00000000-0005-0000-0000-000008000000}"/>
    <cellStyle name="Normal 15" xfId="9" xr:uid="{00000000-0005-0000-0000-000009000000}"/>
    <cellStyle name="Normal 16" xfId="10" xr:uid="{00000000-0005-0000-0000-00000A000000}"/>
    <cellStyle name="Normal 17" xfId="11" xr:uid="{00000000-0005-0000-0000-00000B000000}"/>
    <cellStyle name="Normal 18" xfId="12" xr:uid="{00000000-0005-0000-0000-00000C000000}"/>
    <cellStyle name="Normal 19" xfId="13" xr:uid="{00000000-0005-0000-0000-00000D000000}"/>
    <cellStyle name="Normal 2" xfId="14" xr:uid="{00000000-0005-0000-0000-00000E000000}"/>
    <cellStyle name="Normal 20" xfId="15" xr:uid="{00000000-0005-0000-0000-00000F000000}"/>
    <cellStyle name="Normal 21" xfId="16" xr:uid="{00000000-0005-0000-0000-000010000000}"/>
    <cellStyle name="Normal 22" xfId="17" xr:uid="{00000000-0005-0000-0000-000011000000}"/>
    <cellStyle name="Normal 23" xfId="18" xr:uid="{00000000-0005-0000-0000-000012000000}"/>
    <cellStyle name="Normal 24" xfId="19" xr:uid="{00000000-0005-0000-0000-000013000000}"/>
    <cellStyle name="Normal 25" xfId="20" xr:uid="{00000000-0005-0000-0000-000014000000}"/>
    <cellStyle name="Normal 26" xfId="21" xr:uid="{00000000-0005-0000-0000-000015000000}"/>
    <cellStyle name="Normal 27" xfId="22" xr:uid="{00000000-0005-0000-0000-000016000000}"/>
    <cellStyle name="Normal 28" xfId="23" xr:uid="{00000000-0005-0000-0000-000017000000}"/>
    <cellStyle name="Normal 29" xfId="24" xr:uid="{00000000-0005-0000-0000-000018000000}"/>
    <cellStyle name="Normal 3" xfId="25" xr:uid="{00000000-0005-0000-0000-000019000000}"/>
    <cellStyle name="Normal 30" xfId="26" xr:uid="{00000000-0005-0000-0000-00001A000000}"/>
    <cellStyle name="Normal 31" xfId="27" xr:uid="{00000000-0005-0000-0000-00001B000000}"/>
    <cellStyle name="Normal 32" xfId="28" xr:uid="{00000000-0005-0000-0000-00001C000000}"/>
    <cellStyle name="Normal 33" xfId="29" xr:uid="{00000000-0005-0000-0000-00001D000000}"/>
    <cellStyle name="Normal 34" xfId="30" xr:uid="{00000000-0005-0000-0000-00001E000000}"/>
    <cellStyle name="Normal 35" xfId="31" xr:uid="{00000000-0005-0000-0000-00001F000000}"/>
    <cellStyle name="Normal 36" xfId="32" xr:uid="{00000000-0005-0000-0000-000020000000}"/>
    <cellStyle name="Normal 37" xfId="33" xr:uid="{00000000-0005-0000-0000-000021000000}"/>
    <cellStyle name="Normal 38" xfId="34" xr:uid="{00000000-0005-0000-0000-000022000000}"/>
    <cellStyle name="Normal 39" xfId="35" xr:uid="{00000000-0005-0000-0000-000023000000}"/>
    <cellStyle name="Normal 40" xfId="36" xr:uid="{00000000-0005-0000-0000-000024000000}"/>
    <cellStyle name="Normal 41" xfId="37" xr:uid="{00000000-0005-0000-0000-000025000000}"/>
    <cellStyle name="Normal 42" xfId="38" xr:uid="{00000000-0005-0000-0000-000026000000}"/>
    <cellStyle name="Normal 6" xfId="39" xr:uid="{00000000-0005-0000-0000-000027000000}"/>
    <cellStyle name="Normal 7" xfId="40" xr:uid="{00000000-0005-0000-0000-000028000000}"/>
    <cellStyle name="Normal 9" xfId="41" xr:uid="{00000000-0005-0000-0000-000029000000}"/>
    <cellStyle name="Porcentaje" xfId="4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21167</xdr:colOff>
      <xdr:row>31</xdr:row>
      <xdr:rowOff>0</xdr:rowOff>
    </xdr:from>
    <xdr:ext cx="2629571" cy="311496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383117" y="15935325"/>
          <a:ext cx="262957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 rtl="1"/>
          <a:endParaRPr lang="es-MX" sz="1400" b="0" u="sng">
            <a:effectLst/>
          </a:endParaRPr>
        </a:p>
      </xdr:txBody>
    </xdr:sp>
    <xdr:clientData/>
  </xdr:oneCellAnchor>
  <xdr:oneCellAnchor>
    <xdr:from>
      <xdr:col>1</xdr:col>
      <xdr:colOff>21167</xdr:colOff>
      <xdr:row>36</xdr:row>
      <xdr:rowOff>0</xdr:rowOff>
    </xdr:from>
    <xdr:ext cx="2629571" cy="311496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383117" y="18916650"/>
          <a:ext cx="262957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 rtl="1"/>
          <a:endParaRPr lang="es-MX" sz="1400" b="0" u="sng">
            <a:effectLst/>
          </a:endParaRPr>
        </a:p>
      </xdr:txBody>
    </xdr:sp>
    <xdr:clientData/>
  </xdr:oneCellAnchor>
  <xdr:oneCellAnchor>
    <xdr:from>
      <xdr:col>1</xdr:col>
      <xdr:colOff>21167</xdr:colOff>
      <xdr:row>34</xdr:row>
      <xdr:rowOff>0</xdr:rowOff>
    </xdr:from>
    <xdr:ext cx="2629571" cy="311496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383117" y="15935325"/>
          <a:ext cx="262957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 rtl="1"/>
          <a:endParaRPr lang="es-MX" sz="1400" b="0" u="sng">
            <a:effectLst/>
          </a:endParaRPr>
        </a:p>
      </xdr:txBody>
    </xdr:sp>
    <xdr:clientData/>
  </xdr:oneCellAnchor>
  <xdr:oneCellAnchor>
    <xdr:from>
      <xdr:col>1</xdr:col>
      <xdr:colOff>21167</xdr:colOff>
      <xdr:row>39</xdr:row>
      <xdr:rowOff>0</xdr:rowOff>
    </xdr:from>
    <xdr:ext cx="2629571" cy="311496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383117" y="18916650"/>
          <a:ext cx="262957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 rtl="1"/>
          <a:endParaRPr lang="es-MX" sz="1400" b="0" u="sng">
            <a:effectLst/>
          </a:endParaRPr>
        </a:p>
      </xdr:txBody>
    </xdr:sp>
    <xdr:clientData/>
  </xdr:oneCellAnchor>
  <xdr:oneCellAnchor>
    <xdr:from>
      <xdr:col>1</xdr:col>
      <xdr:colOff>21167</xdr:colOff>
      <xdr:row>34</xdr:row>
      <xdr:rowOff>0</xdr:rowOff>
    </xdr:from>
    <xdr:ext cx="2629571" cy="311496"/>
    <xdr:sp macro="" textlink="">
      <xdr:nvSpPr>
        <xdr:cNvPr id="6" name="1 CuadroTexto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383117" y="15973425"/>
          <a:ext cx="262957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 rtl="1"/>
          <a:endParaRPr lang="es-MX" sz="1400" b="0" u="sng">
            <a:effectLst/>
          </a:endParaRPr>
        </a:p>
      </xdr:txBody>
    </xdr:sp>
    <xdr:clientData/>
  </xdr:oneCellAnchor>
  <xdr:oneCellAnchor>
    <xdr:from>
      <xdr:col>1</xdr:col>
      <xdr:colOff>21167</xdr:colOff>
      <xdr:row>39</xdr:row>
      <xdr:rowOff>0</xdr:rowOff>
    </xdr:from>
    <xdr:ext cx="2629571" cy="311496"/>
    <xdr:sp macro="" textlink="">
      <xdr:nvSpPr>
        <xdr:cNvPr id="7" name="4 CuadroTexto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/>
      </xdr:nvSpPr>
      <xdr:spPr>
        <a:xfrm>
          <a:off x="383117" y="18954750"/>
          <a:ext cx="262957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 rtl="1"/>
          <a:endParaRPr lang="es-MX" sz="1400" b="0" u="sng">
            <a:effectLst/>
          </a:endParaRPr>
        </a:p>
      </xdr:txBody>
    </xdr:sp>
    <xdr:clientData/>
  </xdr:oneCellAnchor>
  <xdr:oneCellAnchor>
    <xdr:from>
      <xdr:col>1</xdr:col>
      <xdr:colOff>21167</xdr:colOff>
      <xdr:row>34</xdr:row>
      <xdr:rowOff>0</xdr:rowOff>
    </xdr:from>
    <xdr:ext cx="2629571" cy="311496"/>
    <xdr:sp macro="" textlink="">
      <xdr:nvSpPr>
        <xdr:cNvPr id="8" name="1 CuadroTexto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383117" y="15935325"/>
          <a:ext cx="262957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 rtl="1"/>
          <a:endParaRPr lang="es-MX" sz="1400" b="0" u="sng">
            <a:effectLst/>
          </a:endParaRPr>
        </a:p>
      </xdr:txBody>
    </xdr:sp>
    <xdr:clientData/>
  </xdr:oneCellAnchor>
  <xdr:oneCellAnchor>
    <xdr:from>
      <xdr:col>1</xdr:col>
      <xdr:colOff>21167</xdr:colOff>
      <xdr:row>39</xdr:row>
      <xdr:rowOff>0</xdr:rowOff>
    </xdr:from>
    <xdr:ext cx="2629571" cy="311496"/>
    <xdr:sp macro="" textlink="">
      <xdr:nvSpPr>
        <xdr:cNvPr id="9" name="4 CuadroTexto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/>
      </xdr:nvSpPr>
      <xdr:spPr>
        <a:xfrm>
          <a:off x="383117" y="18916650"/>
          <a:ext cx="262957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 rtl="1"/>
          <a:endParaRPr lang="es-MX" sz="1400" b="0" u="sng">
            <a:effectLst/>
          </a:endParaRPr>
        </a:p>
      </xdr:txBody>
    </xdr:sp>
    <xdr:clientData/>
  </xdr:oneCellAnchor>
  <xdr:oneCellAnchor>
    <xdr:from>
      <xdr:col>1</xdr:col>
      <xdr:colOff>21167</xdr:colOff>
      <xdr:row>37</xdr:row>
      <xdr:rowOff>0</xdr:rowOff>
    </xdr:from>
    <xdr:ext cx="2629571" cy="311496"/>
    <xdr:sp macro="" textlink="">
      <xdr:nvSpPr>
        <xdr:cNvPr id="10" name="1 CuadroTexto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/>
      </xdr:nvSpPr>
      <xdr:spPr>
        <a:xfrm>
          <a:off x="383117" y="15935325"/>
          <a:ext cx="262957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 rtl="1"/>
          <a:endParaRPr lang="es-MX" sz="1400" b="0" u="sng">
            <a:effectLst/>
          </a:endParaRPr>
        </a:p>
      </xdr:txBody>
    </xdr:sp>
    <xdr:clientData/>
  </xdr:oneCellAnchor>
  <xdr:oneCellAnchor>
    <xdr:from>
      <xdr:col>1</xdr:col>
      <xdr:colOff>21167</xdr:colOff>
      <xdr:row>42</xdr:row>
      <xdr:rowOff>0</xdr:rowOff>
    </xdr:from>
    <xdr:ext cx="2629571" cy="311496"/>
    <xdr:sp macro="" textlink="">
      <xdr:nvSpPr>
        <xdr:cNvPr id="11" name="4 CuadroTexto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/>
      </xdr:nvSpPr>
      <xdr:spPr>
        <a:xfrm>
          <a:off x="383117" y="18916650"/>
          <a:ext cx="262957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 rtl="1"/>
          <a:endParaRPr lang="es-MX" sz="1400" b="0" u="sng">
            <a:effectLst/>
          </a:endParaRPr>
        </a:p>
      </xdr:txBody>
    </xdr:sp>
    <xdr:clientData/>
  </xdr:oneCellAnchor>
  <xdr:oneCellAnchor>
    <xdr:from>
      <xdr:col>1</xdr:col>
      <xdr:colOff>21167</xdr:colOff>
      <xdr:row>37</xdr:row>
      <xdr:rowOff>0</xdr:rowOff>
    </xdr:from>
    <xdr:ext cx="2629571" cy="311496"/>
    <xdr:sp macro="" textlink="">
      <xdr:nvSpPr>
        <xdr:cNvPr id="12" name="1 CuadroTexto">
          <a:extLst>
            <a:ext uri="{FF2B5EF4-FFF2-40B4-BE49-F238E27FC236}">
              <a16:creationId xmlns:a16="http://schemas.microsoft.com/office/drawing/2014/main" id="{D63E445C-7ACF-4479-A703-CD6127B8C5EF}"/>
            </a:ext>
          </a:extLst>
        </xdr:cNvPr>
        <xdr:cNvSpPr txBox="1"/>
      </xdr:nvSpPr>
      <xdr:spPr>
        <a:xfrm>
          <a:off x="383117" y="16068675"/>
          <a:ext cx="262957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 rtl="1"/>
          <a:endParaRPr lang="es-MX" sz="1400" b="0" u="sng">
            <a:effectLst/>
          </a:endParaRPr>
        </a:p>
      </xdr:txBody>
    </xdr:sp>
    <xdr:clientData/>
  </xdr:oneCellAnchor>
  <xdr:oneCellAnchor>
    <xdr:from>
      <xdr:col>1</xdr:col>
      <xdr:colOff>21167</xdr:colOff>
      <xdr:row>42</xdr:row>
      <xdr:rowOff>0</xdr:rowOff>
    </xdr:from>
    <xdr:ext cx="2629571" cy="311496"/>
    <xdr:sp macro="" textlink="">
      <xdr:nvSpPr>
        <xdr:cNvPr id="13" name="4 CuadroTexto">
          <a:extLst>
            <a:ext uri="{FF2B5EF4-FFF2-40B4-BE49-F238E27FC236}">
              <a16:creationId xmlns:a16="http://schemas.microsoft.com/office/drawing/2014/main" id="{DA3896C8-C652-42CE-9177-C1ED710D7FAB}"/>
            </a:ext>
          </a:extLst>
        </xdr:cNvPr>
        <xdr:cNvSpPr txBox="1"/>
      </xdr:nvSpPr>
      <xdr:spPr>
        <a:xfrm>
          <a:off x="383117" y="19050000"/>
          <a:ext cx="262957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 rtl="1"/>
          <a:endParaRPr lang="es-MX" sz="1400" b="0" u="sng">
            <a:effectLst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abilidad/Downloads/ENERO%20A%20JUNIO%202018%20(8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ARMANDO\Desktop\ARMANDO\DIF%20GUAYMAS\DIF%202020\CUQUITA\OBJETIVOS%20Y%20METAS%20%20ENERO-%20MARZO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 A JUNIO 2008"/>
      <sheetName val="ENERO 2018"/>
      <sheetName val="FEBRERO 2018"/>
      <sheetName val="MARZO 2018"/>
      <sheetName val="ABRIL  2018"/>
      <sheetName val="MAYO 2018"/>
      <sheetName val="JUNIO 2018"/>
    </sheetNames>
    <sheetDataSet>
      <sheetData sheetId="0" refreshError="1"/>
      <sheetData sheetId="1" refreshError="1">
        <row r="11">
          <cell r="E11">
            <v>45876.14</v>
          </cell>
        </row>
        <row r="16">
          <cell r="H16">
            <v>0</v>
          </cell>
        </row>
        <row r="24">
          <cell r="H24">
            <v>0</v>
          </cell>
        </row>
        <row r="25">
          <cell r="H25">
            <v>0</v>
          </cell>
        </row>
        <row r="26">
          <cell r="H26">
            <v>0</v>
          </cell>
        </row>
        <row r="27">
          <cell r="H27">
            <v>0</v>
          </cell>
        </row>
        <row r="28">
          <cell r="H28">
            <v>26</v>
          </cell>
        </row>
        <row r="31">
          <cell r="H31">
            <v>0</v>
          </cell>
        </row>
        <row r="32">
          <cell r="H32">
            <v>2</v>
          </cell>
        </row>
        <row r="33">
          <cell r="H33">
            <v>9</v>
          </cell>
        </row>
        <row r="34">
          <cell r="H34">
            <v>0</v>
          </cell>
        </row>
        <row r="35">
          <cell r="H35">
            <v>0</v>
          </cell>
        </row>
        <row r="36">
          <cell r="H36">
            <v>0</v>
          </cell>
        </row>
        <row r="37">
          <cell r="H37">
            <v>12</v>
          </cell>
        </row>
        <row r="38">
          <cell r="H38">
            <v>2</v>
          </cell>
        </row>
        <row r="39">
          <cell r="H39">
            <v>0</v>
          </cell>
        </row>
        <row r="40">
          <cell r="H40">
            <v>0</v>
          </cell>
        </row>
        <row r="41">
          <cell r="H41">
            <v>0</v>
          </cell>
        </row>
      </sheetData>
      <sheetData sheetId="2" refreshError="1">
        <row r="11">
          <cell r="E11">
            <v>44008.14</v>
          </cell>
        </row>
        <row r="16">
          <cell r="H16">
            <v>0</v>
          </cell>
        </row>
        <row r="24">
          <cell r="H24">
            <v>0</v>
          </cell>
        </row>
        <row r="25">
          <cell r="H25">
            <v>0</v>
          </cell>
        </row>
        <row r="26">
          <cell r="H26">
            <v>0</v>
          </cell>
        </row>
        <row r="27">
          <cell r="H27">
            <v>0</v>
          </cell>
        </row>
        <row r="28">
          <cell r="H28">
            <v>29</v>
          </cell>
        </row>
        <row r="31">
          <cell r="H31">
            <v>0</v>
          </cell>
        </row>
        <row r="32">
          <cell r="H32">
            <v>0</v>
          </cell>
        </row>
        <row r="33">
          <cell r="H33">
            <v>0</v>
          </cell>
        </row>
        <row r="34">
          <cell r="H34">
            <v>0</v>
          </cell>
        </row>
        <row r="35">
          <cell r="H35">
            <v>0</v>
          </cell>
        </row>
        <row r="36">
          <cell r="H36">
            <v>2</v>
          </cell>
        </row>
        <row r="37">
          <cell r="H37">
            <v>19</v>
          </cell>
        </row>
        <row r="38">
          <cell r="H38">
            <v>0</v>
          </cell>
        </row>
        <row r="39">
          <cell r="H39">
            <v>0</v>
          </cell>
        </row>
        <row r="40">
          <cell r="H40">
            <v>0</v>
          </cell>
        </row>
        <row r="41">
          <cell r="H41">
            <v>0</v>
          </cell>
        </row>
      </sheetData>
      <sheetData sheetId="3" refreshError="1">
        <row r="13">
          <cell r="E13">
            <v>33833.74</v>
          </cell>
        </row>
        <row r="18">
          <cell r="H18">
            <v>0</v>
          </cell>
        </row>
        <row r="26">
          <cell r="H26">
            <v>1</v>
          </cell>
        </row>
        <row r="27">
          <cell r="H27">
            <v>0</v>
          </cell>
        </row>
        <row r="28">
          <cell r="H28">
            <v>1</v>
          </cell>
        </row>
        <row r="29">
          <cell r="H29">
            <v>1</v>
          </cell>
        </row>
        <row r="30">
          <cell r="H30">
            <v>20</v>
          </cell>
        </row>
        <row r="33">
          <cell r="H33">
            <v>48</v>
          </cell>
        </row>
        <row r="34">
          <cell r="H34">
            <v>0</v>
          </cell>
        </row>
        <row r="35">
          <cell r="H35">
            <v>0</v>
          </cell>
        </row>
        <row r="36">
          <cell r="H36">
            <v>0</v>
          </cell>
        </row>
        <row r="37">
          <cell r="H37">
            <v>0</v>
          </cell>
        </row>
        <row r="38">
          <cell r="H38">
            <v>0</v>
          </cell>
        </row>
        <row r="39">
          <cell r="H39">
            <v>0</v>
          </cell>
        </row>
        <row r="40">
          <cell r="H40">
            <v>0</v>
          </cell>
        </row>
        <row r="41">
          <cell r="H41">
            <v>0</v>
          </cell>
        </row>
        <row r="42">
          <cell r="H42">
            <v>0</v>
          </cell>
        </row>
        <row r="43">
          <cell r="H43">
            <v>0</v>
          </cell>
        </row>
      </sheetData>
      <sheetData sheetId="4" refreshError="1">
        <row r="11">
          <cell r="E11">
            <v>41508.14</v>
          </cell>
        </row>
        <row r="16">
          <cell r="H16">
            <v>0</v>
          </cell>
        </row>
        <row r="24">
          <cell r="H24">
            <v>0</v>
          </cell>
        </row>
        <row r="25">
          <cell r="H25">
            <v>0</v>
          </cell>
        </row>
        <row r="26">
          <cell r="H26">
            <v>0</v>
          </cell>
        </row>
        <row r="27">
          <cell r="H27">
            <v>0</v>
          </cell>
        </row>
        <row r="28">
          <cell r="H28">
            <v>25</v>
          </cell>
        </row>
        <row r="31">
          <cell r="H31">
            <v>0</v>
          </cell>
        </row>
        <row r="32">
          <cell r="H32">
            <v>0</v>
          </cell>
        </row>
        <row r="33">
          <cell r="H33">
            <v>0</v>
          </cell>
        </row>
        <row r="34">
          <cell r="H34">
            <v>0</v>
          </cell>
        </row>
        <row r="35">
          <cell r="H35">
            <v>0</v>
          </cell>
        </row>
        <row r="36">
          <cell r="H36">
            <v>0</v>
          </cell>
        </row>
        <row r="37">
          <cell r="H37">
            <v>0</v>
          </cell>
        </row>
        <row r="38">
          <cell r="H38">
            <v>0</v>
          </cell>
        </row>
        <row r="39">
          <cell r="H39">
            <v>0</v>
          </cell>
        </row>
        <row r="40">
          <cell r="H40">
            <v>0</v>
          </cell>
        </row>
        <row r="41">
          <cell r="H41">
            <v>0</v>
          </cell>
        </row>
      </sheetData>
      <sheetData sheetId="5" refreshError="1">
        <row r="11">
          <cell r="E11">
            <v>42626.14</v>
          </cell>
        </row>
        <row r="16">
          <cell r="H16">
            <v>0</v>
          </cell>
        </row>
        <row r="24">
          <cell r="H24">
            <v>0</v>
          </cell>
        </row>
        <row r="25">
          <cell r="H25">
            <v>0</v>
          </cell>
        </row>
        <row r="26">
          <cell r="H26">
            <v>0</v>
          </cell>
        </row>
        <row r="27">
          <cell r="H27">
            <v>0</v>
          </cell>
        </row>
        <row r="28">
          <cell r="H28">
            <v>20</v>
          </cell>
        </row>
        <row r="31">
          <cell r="H31">
            <v>0</v>
          </cell>
        </row>
        <row r="32">
          <cell r="H32">
            <v>0</v>
          </cell>
        </row>
        <row r="33">
          <cell r="H33">
            <v>0</v>
          </cell>
        </row>
        <row r="34">
          <cell r="H34">
            <v>0</v>
          </cell>
        </row>
        <row r="35">
          <cell r="H35">
            <v>0</v>
          </cell>
        </row>
        <row r="36">
          <cell r="H36">
            <v>2</v>
          </cell>
        </row>
        <row r="37">
          <cell r="H37">
            <v>0</v>
          </cell>
        </row>
        <row r="38">
          <cell r="H38">
            <v>0</v>
          </cell>
        </row>
        <row r="39">
          <cell r="H39">
            <v>0</v>
          </cell>
        </row>
        <row r="40">
          <cell r="H40">
            <v>0</v>
          </cell>
        </row>
        <row r="41">
          <cell r="H41">
            <v>0</v>
          </cell>
        </row>
      </sheetData>
      <sheetData sheetId="6" refreshError="1">
        <row r="13">
          <cell r="E13">
            <v>42630.14</v>
          </cell>
        </row>
        <row r="18">
          <cell r="H18">
            <v>0</v>
          </cell>
        </row>
        <row r="26">
          <cell r="H26">
            <v>0</v>
          </cell>
        </row>
        <row r="27">
          <cell r="H27">
            <v>0</v>
          </cell>
        </row>
        <row r="28">
          <cell r="H28">
            <v>0</v>
          </cell>
        </row>
        <row r="29">
          <cell r="H29">
            <v>0</v>
          </cell>
        </row>
        <row r="30">
          <cell r="H30">
            <v>20</v>
          </cell>
        </row>
        <row r="33">
          <cell r="H33">
            <v>0</v>
          </cell>
        </row>
        <row r="34">
          <cell r="H34">
            <v>0</v>
          </cell>
        </row>
        <row r="35">
          <cell r="H35">
            <v>0</v>
          </cell>
        </row>
        <row r="36">
          <cell r="H36">
            <v>0</v>
          </cell>
        </row>
        <row r="37">
          <cell r="H37">
            <v>0</v>
          </cell>
        </row>
        <row r="38">
          <cell r="H38">
            <v>0</v>
          </cell>
        </row>
        <row r="39">
          <cell r="H39">
            <v>0</v>
          </cell>
        </row>
        <row r="40">
          <cell r="H40">
            <v>0</v>
          </cell>
        </row>
        <row r="41">
          <cell r="H41">
            <v>0</v>
          </cell>
        </row>
        <row r="42">
          <cell r="H42">
            <v>0</v>
          </cell>
        </row>
        <row r="43">
          <cell r="H43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 2020"/>
      <sheetName val="FEBRERO 2020"/>
      <sheetName val="MARZO 2020"/>
      <sheetName val="ABRIL 2020"/>
      <sheetName val="MAYO 2020"/>
      <sheetName val="JUNIO 2020"/>
      <sheetName val="JULIO 2020"/>
      <sheetName val="AGOSTO 2020"/>
      <sheetName val="SEPTIEMBRE 2020"/>
    </sheetNames>
    <sheetDataSet>
      <sheetData sheetId="0" refreshError="1">
        <row r="14">
          <cell r="G14">
            <v>120</v>
          </cell>
          <cell r="H14">
            <v>135</v>
          </cell>
        </row>
        <row r="15">
          <cell r="G15">
            <v>1</v>
          </cell>
          <cell r="H15">
            <v>1</v>
          </cell>
        </row>
        <row r="16">
          <cell r="G16">
            <v>1</v>
          </cell>
          <cell r="H16">
            <v>1</v>
          </cell>
        </row>
        <row r="17">
          <cell r="G17">
            <v>2</v>
          </cell>
          <cell r="H17">
            <v>2</v>
          </cell>
        </row>
        <row r="18">
          <cell r="G18">
            <v>3</v>
          </cell>
          <cell r="H18">
            <v>1</v>
          </cell>
        </row>
        <row r="19">
          <cell r="G19">
            <v>1</v>
          </cell>
          <cell r="H19">
            <v>0</v>
          </cell>
        </row>
        <row r="20">
          <cell r="G20">
            <v>2</v>
          </cell>
          <cell r="H20">
            <v>1</v>
          </cell>
        </row>
        <row r="21">
          <cell r="G21">
            <v>1</v>
          </cell>
          <cell r="H21">
            <v>1</v>
          </cell>
        </row>
        <row r="22">
          <cell r="G22">
            <v>1</v>
          </cell>
          <cell r="H22">
            <v>1</v>
          </cell>
        </row>
        <row r="23">
          <cell r="G23">
            <v>1</v>
          </cell>
          <cell r="H23">
            <v>0</v>
          </cell>
        </row>
        <row r="24">
          <cell r="G24">
            <v>1</v>
          </cell>
          <cell r="H24">
            <v>0</v>
          </cell>
        </row>
      </sheetData>
      <sheetData sheetId="1" refreshError="1">
        <row r="14">
          <cell r="G14">
            <v>125</v>
          </cell>
          <cell r="H14">
            <v>115</v>
          </cell>
        </row>
        <row r="15">
          <cell r="G15">
            <v>0</v>
          </cell>
          <cell r="H15">
            <v>0</v>
          </cell>
        </row>
        <row r="16">
          <cell r="G16">
            <v>0</v>
          </cell>
          <cell r="H16">
            <v>0</v>
          </cell>
        </row>
        <row r="17">
          <cell r="G17">
            <v>0</v>
          </cell>
          <cell r="H17">
            <v>0</v>
          </cell>
        </row>
        <row r="18">
          <cell r="G18">
            <v>2</v>
          </cell>
          <cell r="H18">
            <v>1</v>
          </cell>
        </row>
        <row r="19">
          <cell r="G19">
            <v>1</v>
          </cell>
          <cell r="H19">
            <v>0</v>
          </cell>
        </row>
        <row r="20">
          <cell r="G20">
            <v>1</v>
          </cell>
          <cell r="H20">
            <v>1</v>
          </cell>
        </row>
        <row r="21">
          <cell r="G21">
            <v>1</v>
          </cell>
          <cell r="H21">
            <v>0</v>
          </cell>
        </row>
        <row r="22">
          <cell r="G22">
            <v>0</v>
          </cell>
          <cell r="H22">
            <v>0</v>
          </cell>
        </row>
        <row r="23">
          <cell r="G23">
            <v>0</v>
          </cell>
          <cell r="H23">
            <v>0</v>
          </cell>
        </row>
        <row r="24">
          <cell r="G24">
            <v>0</v>
          </cell>
          <cell r="H24">
            <v>0</v>
          </cell>
        </row>
      </sheetData>
      <sheetData sheetId="2" refreshError="1">
        <row r="14">
          <cell r="G14">
            <v>130</v>
          </cell>
          <cell r="H14">
            <v>95</v>
          </cell>
        </row>
        <row r="15">
          <cell r="G15">
            <v>1</v>
          </cell>
          <cell r="H15">
            <v>1</v>
          </cell>
        </row>
        <row r="16">
          <cell r="G16">
            <v>0</v>
          </cell>
          <cell r="H16">
            <v>0</v>
          </cell>
        </row>
        <row r="17">
          <cell r="G17">
            <v>1</v>
          </cell>
          <cell r="H17">
            <v>1</v>
          </cell>
        </row>
        <row r="18">
          <cell r="G18">
            <v>1</v>
          </cell>
          <cell r="H18">
            <v>0</v>
          </cell>
        </row>
        <row r="19">
          <cell r="G19">
            <v>1</v>
          </cell>
          <cell r="H19">
            <v>0</v>
          </cell>
        </row>
        <row r="20">
          <cell r="G20">
            <v>0</v>
          </cell>
          <cell r="H20">
            <v>2</v>
          </cell>
        </row>
        <row r="21">
          <cell r="G21">
            <v>0</v>
          </cell>
          <cell r="H21">
            <v>0</v>
          </cell>
        </row>
        <row r="22">
          <cell r="G22">
            <v>1</v>
          </cell>
          <cell r="H22">
            <v>0</v>
          </cell>
        </row>
        <row r="23">
          <cell r="G23">
            <v>0</v>
          </cell>
          <cell r="H23">
            <v>0</v>
          </cell>
        </row>
        <row r="24">
          <cell r="G24">
            <v>1</v>
          </cell>
          <cell r="H24">
            <v>0</v>
          </cell>
        </row>
      </sheetData>
      <sheetData sheetId="3" refreshError="1">
        <row r="14">
          <cell r="G14">
            <v>130</v>
          </cell>
          <cell r="H14">
            <v>50</v>
          </cell>
        </row>
        <row r="15">
          <cell r="G15">
            <v>1</v>
          </cell>
          <cell r="H15">
            <v>0</v>
          </cell>
        </row>
        <row r="16">
          <cell r="G16">
            <v>1</v>
          </cell>
          <cell r="H16">
            <v>0</v>
          </cell>
        </row>
        <row r="17">
          <cell r="G17">
            <v>0</v>
          </cell>
          <cell r="H17">
            <v>0</v>
          </cell>
        </row>
        <row r="18">
          <cell r="G18">
            <v>3</v>
          </cell>
          <cell r="H18">
            <v>0</v>
          </cell>
        </row>
        <row r="19">
          <cell r="G19">
            <v>1</v>
          </cell>
          <cell r="H19">
            <v>0</v>
          </cell>
        </row>
        <row r="20">
          <cell r="G20">
            <v>0</v>
          </cell>
          <cell r="H20">
            <v>0</v>
          </cell>
        </row>
        <row r="21">
          <cell r="G21">
            <v>0</v>
          </cell>
          <cell r="H21">
            <v>0</v>
          </cell>
        </row>
        <row r="22">
          <cell r="G22">
            <v>1</v>
          </cell>
          <cell r="H22">
            <v>0</v>
          </cell>
        </row>
        <row r="23">
          <cell r="G23">
            <v>1</v>
          </cell>
          <cell r="H23">
            <v>0</v>
          </cell>
        </row>
        <row r="24">
          <cell r="G24">
            <v>0</v>
          </cell>
          <cell r="H24">
            <v>0</v>
          </cell>
        </row>
      </sheetData>
      <sheetData sheetId="4" refreshError="1">
        <row r="14">
          <cell r="G14">
            <v>110</v>
          </cell>
          <cell r="H14">
            <v>55</v>
          </cell>
        </row>
        <row r="15">
          <cell r="G15">
            <v>0</v>
          </cell>
          <cell r="H15">
            <v>0</v>
          </cell>
        </row>
        <row r="16">
          <cell r="G16">
            <v>2</v>
          </cell>
          <cell r="H16">
            <v>0</v>
          </cell>
        </row>
        <row r="17">
          <cell r="G17">
            <v>1</v>
          </cell>
          <cell r="H17">
            <v>0</v>
          </cell>
        </row>
        <row r="18">
          <cell r="G18">
            <v>2</v>
          </cell>
          <cell r="H18">
            <v>0</v>
          </cell>
        </row>
        <row r="19">
          <cell r="G19">
            <v>1</v>
          </cell>
          <cell r="H19">
            <v>0</v>
          </cell>
        </row>
        <row r="20">
          <cell r="G20">
            <v>2</v>
          </cell>
          <cell r="H20">
            <v>0</v>
          </cell>
        </row>
        <row r="21">
          <cell r="G21">
            <v>1</v>
          </cell>
          <cell r="H21">
            <v>0</v>
          </cell>
        </row>
        <row r="22">
          <cell r="G22">
            <v>1</v>
          </cell>
          <cell r="H22">
            <v>0</v>
          </cell>
        </row>
        <row r="23">
          <cell r="G23">
            <v>0</v>
          </cell>
          <cell r="H23">
            <v>0</v>
          </cell>
        </row>
        <row r="24">
          <cell r="G24">
            <v>1</v>
          </cell>
          <cell r="H24">
            <v>0</v>
          </cell>
        </row>
      </sheetData>
      <sheetData sheetId="5" refreshError="1">
        <row r="14">
          <cell r="G14">
            <v>115</v>
          </cell>
          <cell r="H14">
            <v>45</v>
          </cell>
        </row>
        <row r="15">
          <cell r="G15">
            <v>1</v>
          </cell>
          <cell r="H15">
            <v>1</v>
          </cell>
        </row>
        <row r="16">
          <cell r="G16">
            <v>0</v>
          </cell>
          <cell r="H16">
            <v>0</v>
          </cell>
        </row>
        <row r="17">
          <cell r="G17">
            <v>0</v>
          </cell>
          <cell r="H17">
            <v>0</v>
          </cell>
        </row>
        <row r="18">
          <cell r="G18">
            <v>2</v>
          </cell>
          <cell r="H18">
            <v>0</v>
          </cell>
        </row>
        <row r="19">
          <cell r="G19">
            <v>1</v>
          </cell>
          <cell r="H19">
            <v>0</v>
          </cell>
        </row>
        <row r="20">
          <cell r="G20">
            <v>1</v>
          </cell>
          <cell r="H20">
            <v>1</v>
          </cell>
        </row>
        <row r="21">
          <cell r="G21">
            <v>0</v>
          </cell>
          <cell r="H21">
            <v>0</v>
          </cell>
        </row>
        <row r="22">
          <cell r="G22">
            <v>1</v>
          </cell>
          <cell r="H22">
            <v>1</v>
          </cell>
        </row>
        <row r="23">
          <cell r="G23">
            <v>0</v>
          </cell>
          <cell r="H23">
            <v>0</v>
          </cell>
        </row>
        <row r="24">
          <cell r="G24">
            <v>0</v>
          </cell>
          <cell r="H24">
            <v>0</v>
          </cell>
        </row>
      </sheetData>
      <sheetData sheetId="6" refreshError="1">
        <row r="14">
          <cell r="G14">
            <v>80</v>
          </cell>
        </row>
        <row r="15">
          <cell r="G15">
            <v>1</v>
          </cell>
        </row>
        <row r="16">
          <cell r="G16">
            <v>1</v>
          </cell>
        </row>
        <row r="17">
          <cell r="G17">
            <v>1</v>
          </cell>
        </row>
        <row r="18">
          <cell r="G18">
            <v>0</v>
          </cell>
        </row>
        <row r="19">
          <cell r="G19">
            <v>1</v>
          </cell>
        </row>
        <row r="20">
          <cell r="G20">
            <v>0</v>
          </cell>
        </row>
        <row r="21">
          <cell r="G21">
            <v>0</v>
          </cell>
        </row>
        <row r="22">
          <cell r="G22">
            <v>1</v>
          </cell>
        </row>
        <row r="23">
          <cell r="G23">
            <v>1</v>
          </cell>
        </row>
        <row r="24">
          <cell r="G24">
            <v>1</v>
          </cell>
        </row>
      </sheetData>
      <sheetData sheetId="7" refreshError="1">
        <row r="14">
          <cell r="G14">
            <v>70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2</v>
          </cell>
        </row>
        <row r="19">
          <cell r="G19">
            <v>1</v>
          </cell>
        </row>
        <row r="20">
          <cell r="G20">
            <v>1</v>
          </cell>
        </row>
        <row r="21">
          <cell r="G21">
            <v>2</v>
          </cell>
        </row>
        <row r="22">
          <cell r="G22">
            <v>2</v>
          </cell>
        </row>
        <row r="23">
          <cell r="G23">
            <v>0</v>
          </cell>
        </row>
        <row r="24">
          <cell r="G24">
            <v>0</v>
          </cell>
        </row>
      </sheetData>
      <sheetData sheetId="8" refreshError="1">
        <row r="14">
          <cell r="G14">
            <v>95</v>
          </cell>
        </row>
        <row r="15">
          <cell r="G15">
            <v>2</v>
          </cell>
        </row>
        <row r="16">
          <cell r="G16">
            <v>2</v>
          </cell>
        </row>
        <row r="17">
          <cell r="G17">
            <v>1</v>
          </cell>
        </row>
        <row r="18">
          <cell r="G18">
            <v>3</v>
          </cell>
        </row>
        <row r="19">
          <cell r="G19">
            <v>1</v>
          </cell>
        </row>
        <row r="20">
          <cell r="G20">
            <v>0</v>
          </cell>
        </row>
        <row r="21">
          <cell r="G21">
            <v>0</v>
          </cell>
        </row>
        <row r="22">
          <cell r="G22">
            <v>0</v>
          </cell>
        </row>
        <row r="23">
          <cell r="G23">
            <v>0</v>
          </cell>
        </row>
        <row r="24">
          <cell r="G24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8"/>
  <sheetViews>
    <sheetView zoomScaleNormal="100" workbookViewId="0">
      <selection activeCell="D18" sqref="D18"/>
    </sheetView>
  </sheetViews>
  <sheetFormatPr baseColWidth="10" defaultColWidth="11.42578125" defaultRowHeight="12.75"/>
  <cols>
    <col min="1" max="1" width="5.42578125" style="66" customWidth="1"/>
    <col min="2" max="2" width="12" style="66" customWidth="1"/>
    <col min="3" max="3" width="31.7109375" style="66" customWidth="1"/>
    <col min="4" max="4" width="14.42578125" style="66" customWidth="1"/>
    <col min="5" max="5" width="7.7109375" style="66" customWidth="1"/>
    <col min="6" max="7" width="14.85546875" style="66" bestFit="1" customWidth="1"/>
    <col min="8" max="9" width="10.5703125" style="66" hidden="1" customWidth="1"/>
    <col min="10" max="10" width="11.5703125" style="66" hidden="1" customWidth="1"/>
    <col min="11" max="11" width="12.42578125" style="66" hidden="1" customWidth="1"/>
    <col min="12" max="12" width="10.140625" style="66" hidden="1" customWidth="1"/>
    <col min="13" max="13" width="10.5703125" style="66" hidden="1" customWidth="1"/>
    <col min="14" max="15" width="11.140625" style="66" hidden="1" customWidth="1"/>
    <col min="16" max="17" width="10.5703125" style="66" hidden="1" customWidth="1"/>
    <col min="18" max="18" width="12" style="66" hidden="1" customWidth="1"/>
    <col min="19" max="19" width="11.140625" style="66" hidden="1" customWidth="1"/>
    <col min="20" max="22" width="10.5703125" style="66" hidden="1" customWidth="1"/>
    <col min="23" max="23" width="11.140625" style="66" hidden="1" customWidth="1"/>
    <col min="24" max="24" width="10.5703125" style="66" hidden="1" customWidth="1"/>
    <col min="25" max="25" width="10.85546875" style="66" hidden="1" customWidth="1"/>
    <col min="26" max="26" width="10" style="66" customWidth="1"/>
    <col min="27" max="27" width="10.28515625" style="66" customWidth="1"/>
    <col min="28" max="28" width="10.85546875" style="66" hidden="1" customWidth="1"/>
    <col min="29" max="31" width="6.7109375" style="66" customWidth="1"/>
    <col min="32" max="32" width="36.5703125" style="66" customWidth="1"/>
    <col min="33" max="16384" width="11.42578125" style="66"/>
  </cols>
  <sheetData>
    <row r="1" spans="1:32">
      <c r="A1" s="431" t="s">
        <v>348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  <c r="L1" s="431"/>
      <c r="M1" s="431"/>
      <c r="N1" s="431"/>
      <c r="O1" s="431"/>
      <c r="P1" s="431"/>
      <c r="Q1" s="431"/>
      <c r="R1" s="431"/>
      <c r="S1" s="431"/>
      <c r="T1" s="431"/>
      <c r="U1" s="431"/>
      <c r="V1" s="431"/>
      <c r="W1" s="431"/>
      <c r="X1" s="431"/>
      <c r="Y1" s="431"/>
      <c r="Z1" s="431"/>
      <c r="AA1" s="431"/>
      <c r="AB1" s="431"/>
      <c r="AC1" s="431"/>
      <c r="AD1" s="431"/>
      <c r="AE1" s="431"/>
      <c r="AF1" s="431"/>
    </row>
    <row r="2" spans="1:32">
      <c r="A2" s="292" t="s">
        <v>349</v>
      </c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  <c r="V2" s="292"/>
      <c r="W2" s="292"/>
      <c r="X2" s="292"/>
      <c r="Y2" s="292"/>
      <c r="Z2" s="292"/>
      <c r="AA2" s="292"/>
      <c r="AB2" s="292"/>
      <c r="AC2" s="292"/>
      <c r="AD2" s="292"/>
      <c r="AE2" s="292"/>
      <c r="AF2" s="292"/>
    </row>
    <row r="3" spans="1:32" hidden="1">
      <c r="A3" s="293" t="s">
        <v>25</v>
      </c>
      <c r="B3" s="293"/>
      <c r="C3" s="293"/>
      <c r="D3" s="293"/>
      <c r="E3" s="293"/>
      <c r="F3" s="293"/>
      <c r="G3" s="293"/>
      <c r="H3" s="293"/>
      <c r="I3" s="293"/>
      <c r="J3" s="293"/>
      <c r="K3" s="293"/>
      <c r="L3" s="293"/>
      <c r="M3" s="293"/>
      <c r="N3" s="293"/>
      <c r="O3" s="293"/>
      <c r="P3" s="293"/>
      <c r="Q3" s="293"/>
      <c r="R3" s="293"/>
      <c r="S3" s="293"/>
      <c r="T3" s="293"/>
      <c r="U3" s="293"/>
      <c r="V3" s="293"/>
      <c r="W3" s="293"/>
      <c r="X3" s="293"/>
      <c r="Y3" s="293"/>
      <c r="Z3" s="293"/>
      <c r="AA3" s="293"/>
      <c r="AB3" s="293"/>
      <c r="AC3" s="293"/>
      <c r="AD3" s="293"/>
      <c r="AE3" s="293"/>
      <c r="AF3" s="293"/>
    </row>
    <row r="4" spans="1:32" hidden="1">
      <c r="A4" s="293" t="s">
        <v>26</v>
      </c>
      <c r="B4" s="293"/>
      <c r="C4" s="293"/>
      <c r="D4" s="293"/>
      <c r="E4" s="293"/>
      <c r="F4" s="293"/>
      <c r="G4" s="293"/>
      <c r="H4" s="293"/>
      <c r="I4" s="293"/>
      <c r="J4" s="293"/>
      <c r="K4" s="293"/>
      <c r="L4" s="293"/>
      <c r="M4" s="293"/>
      <c r="N4" s="293"/>
      <c r="O4" s="293"/>
      <c r="P4" s="293"/>
      <c r="Q4" s="293"/>
      <c r="R4" s="293"/>
      <c r="S4" s="293"/>
      <c r="T4" s="293"/>
      <c r="U4" s="293"/>
      <c r="V4" s="293"/>
      <c r="W4" s="293"/>
      <c r="X4" s="293"/>
      <c r="Y4" s="293"/>
      <c r="Z4" s="293"/>
      <c r="AA4" s="293"/>
      <c r="AB4" s="293"/>
      <c r="AC4" s="293"/>
      <c r="AD4" s="293"/>
      <c r="AE4" s="293"/>
      <c r="AF4" s="293"/>
    </row>
    <row r="5" spans="1:32" hidden="1">
      <c r="A5" s="293" t="s">
        <v>27</v>
      </c>
      <c r="B5" s="293"/>
      <c r="C5" s="293"/>
      <c r="D5" s="293"/>
      <c r="E5" s="293"/>
      <c r="F5" s="293"/>
      <c r="G5" s="293"/>
      <c r="H5" s="293"/>
      <c r="I5" s="293"/>
      <c r="J5" s="293"/>
      <c r="K5" s="293"/>
      <c r="L5" s="293"/>
      <c r="M5" s="293"/>
      <c r="N5" s="293"/>
      <c r="O5" s="293"/>
      <c r="P5" s="293"/>
      <c r="Q5" s="293"/>
      <c r="R5" s="293"/>
      <c r="S5" s="293"/>
      <c r="T5" s="293"/>
      <c r="U5" s="293"/>
      <c r="V5" s="293"/>
      <c r="W5" s="293"/>
      <c r="X5" s="293"/>
      <c r="Y5" s="293"/>
      <c r="Z5" s="293"/>
      <c r="AA5" s="293"/>
      <c r="AB5" s="293"/>
      <c r="AC5" s="293"/>
      <c r="AD5" s="293"/>
      <c r="AE5" s="293"/>
      <c r="AF5" s="293"/>
    </row>
    <row r="6" spans="1:32">
      <c r="A6" s="293" t="s">
        <v>339</v>
      </c>
      <c r="B6" s="293"/>
      <c r="C6" s="293"/>
      <c r="D6" s="293"/>
      <c r="E6" s="293"/>
      <c r="F6" s="293"/>
      <c r="G6" s="293"/>
      <c r="H6" s="293"/>
      <c r="I6" s="293"/>
      <c r="J6" s="293"/>
      <c r="K6" s="293"/>
      <c r="L6" s="293"/>
      <c r="M6" s="293"/>
      <c r="N6" s="293"/>
      <c r="O6" s="293"/>
      <c r="P6" s="293"/>
      <c r="Q6" s="293"/>
      <c r="R6" s="293"/>
      <c r="S6" s="293"/>
      <c r="T6" s="293"/>
      <c r="U6" s="293"/>
      <c r="V6" s="293"/>
      <c r="W6" s="293"/>
      <c r="X6" s="293"/>
      <c r="Y6" s="293"/>
      <c r="Z6" s="293"/>
      <c r="AA6" s="293"/>
      <c r="AB6" s="293"/>
      <c r="AC6" s="293"/>
      <c r="AD6" s="293"/>
      <c r="AE6" s="293"/>
      <c r="AF6" s="293"/>
    </row>
    <row r="7" spans="1:32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</row>
    <row r="8" spans="1:32">
      <c r="A8" s="294" t="s">
        <v>350</v>
      </c>
      <c r="B8" s="294"/>
      <c r="C8" s="270" t="s">
        <v>351</v>
      </c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</row>
    <row r="9" spans="1:32">
      <c r="A9" s="294" t="s">
        <v>352</v>
      </c>
      <c r="B9" s="435"/>
      <c r="C9" s="270">
        <v>13</v>
      </c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</row>
    <row r="10" spans="1:32">
      <c r="A10" s="294" t="s">
        <v>353</v>
      </c>
      <c r="B10" s="435"/>
      <c r="C10" s="433" t="s">
        <v>354</v>
      </c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</row>
    <row r="11" spans="1:32">
      <c r="A11" s="294"/>
      <c r="B11" s="295"/>
      <c r="C11" s="68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70"/>
    </row>
    <row r="12" spans="1:32">
      <c r="A12" s="289" t="s">
        <v>0</v>
      </c>
      <c r="B12" s="290" t="s">
        <v>0</v>
      </c>
      <c r="C12" s="290"/>
      <c r="D12" s="290"/>
      <c r="E12" s="290"/>
      <c r="F12" s="290"/>
      <c r="G12" s="290"/>
      <c r="H12" s="290"/>
      <c r="I12" s="290"/>
      <c r="J12" s="290"/>
      <c r="K12" s="290"/>
      <c r="L12" s="290"/>
      <c r="M12" s="290"/>
      <c r="N12" s="290"/>
      <c r="O12" s="290"/>
      <c r="P12" s="290"/>
      <c r="Q12" s="290"/>
      <c r="R12" s="290"/>
      <c r="S12" s="290"/>
      <c r="T12" s="290"/>
      <c r="U12" s="290"/>
      <c r="V12" s="290"/>
      <c r="W12" s="290"/>
      <c r="X12" s="290"/>
      <c r="Y12" s="290"/>
      <c r="Z12" s="290"/>
      <c r="AA12" s="290"/>
      <c r="AB12" s="290"/>
      <c r="AC12" s="290"/>
      <c r="AD12" s="290"/>
      <c r="AE12" s="290"/>
      <c r="AF12" s="291"/>
    </row>
    <row r="13" spans="1:32" ht="25.5" customHeight="1">
      <c r="A13" s="283" t="s">
        <v>338</v>
      </c>
      <c r="B13" s="284"/>
      <c r="C13" s="284"/>
      <c r="D13" s="284"/>
      <c r="E13" s="284"/>
      <c r="F13" s="284"/>
      <c r="G13" s="284"/>
      <c r="H13" s="284"/>
      <c r="I13" s="284"/>
      <c r="J13" s="284"/>
      <c r="K13" s="284"/>
      <c r="L13" s="284"/>
      <c r="M13" s="284"/>
      <c r="N13" s="284"/>
      <c r="O13" s="284"/>
      <c r="P13" s="284"/>
      <c r="Q13" s="284"/>
      <c r="R13" s="284"/>
      <c r="S13" s="284"/>
      <c r="T13" s="284"/>
      <c r="U13" s="284"/>
      <c r="V13" s="284"/>
      <c r="W13" s="284"/>
      <c r="X13" s="284"/>
      <c r="Y13" s="284"/>
      <c r="Z13" s="284"/>
      <c r="AA13" s="284"/>
      <c r="AB13" s="284"/>
      <c r="AC13" s="284"/>
      <c r="AD13" s="284"/>
      <c r="AE13" s="284"/>
      <c r="AF13" s="285"/>
    </row>
    <row r="14" spans="1:32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</row>
    <row r="15" spans="1:32" ht="12.75" customHeight="1">
      <c r="A15" s="276" t="s">
        <v>1</v>
      </c>
      <c r="B15" s="288"/>
      <c r="C15" s="277"/>
      <c r="D15" s="281" t="s">
        <v>3</v>
      </c>
      <c r="E15" s="281" t="s">
        <v>5</v>
      </c>
      <c r="F15" s="278" t="s">
        <v>6</v>
      </c>
      <c r="G15" s="279"/>
      <c r="H15" s="278" t="s">
        <v>7</v>
      </c>
      <c r="I15" s="279"/>
      <c r="J15" s="276" t="s">
        <v>8</v>
      </c>
      <c r="K15" s="277"/>
      <c r="L15" s="276" t="s">
        <v>8</v>
      </c>
      <c r="M15" s="277"/>
      <c r="N15" s="276" t="s">
        <v>28</v>
      </c>
      <c r="O15" s="277"/>
      <c r="P15" s="276" t="s">
        <v>9</v>
      </c>
      <c r="Q15" s="277"/>
      <c r="R15" s="276" t="s">
        <v>10</v>
      </c>
      <c r="S15" s="277"/>
      <c r="T15" s="276" t="s">
        <v>10</v>
      </c>
      <c r="U15" s="277"/>
      <c r="V15" s="276" t="s">
        <v>29</v>
      </c>
      <c r="W15" s="277"/>
      <c r="X15" s="276" t="s">
        <v>11</v>
      </c>
      <c r="Y15" s="277"/>
      <c r="Z15" s="280" t="s">
        <v>22</v>
      </c>
      <c r="AA15" s="280"/>
      <c r="AB15" s="280"/>
      <c r="AC15" s="278" t="s">
        <v>12</v>
      </c>
      <c r="AD15" s="287"/>
      <c r="AE15" s="279"/>
      <c r="AF15" s="286" t="s">
        <v>23</v>
      </c>
    </row>
    <row r="16" spans="1:32">
      <c r="A16" s="71" t="s">
        <v>13</v>
      </c>
      <c r="B16" s="280" t="s">
        <v>2</v>
      </c>
      <c r="C16" s="280"/>
      <c r="D16" s="282"/>
      <c r="E16" s="282"/>
      <c r="F16" s="72" t="s">
        <v>14</v>
      </c>
      <c r="G16" s="72" t="s">
        <v>15</v>
      </c>
      <c r="H16" s="72" t="s">
        <v>4</v>
      </c>
      <c r="I16" s="72" t="s">
        <v>16</v>
      </c>
      <c r="J16" s="72" t="s">
        <v>14</v>
      </c>
      <c r="K16" s="72" t="s">
        <v>15</v>
      </c>
      <c r="L16" s="73" t="s">
        <v>17</v>
      </c>
      <c r="M16" s="73" t="s">
        <v>18</v>
      </c>
      <c r="N16" s="72" t="s">
        <v>14</v>
      </c>
      <c r="O16" s="72" t="s">
        <v>15</v>
      </c>
      <c r="P16" s="73" t="s">
        <v>17</v>
      </c>
      <c r="Q16" s="73" t="s">
        <v>18</v>
      </c>
      <c r="R16" s="72" t="s">
        <v>14</v>
      </c>
      <c r="S16" s="72" t="s">
        <v>15</v>
      </c>
      <c r="T16" s="73" t="s">
        <v>17</v>
      </c>
      <c r="U16" s="73" t="s">
        <v>18</v>
      </c>
      <c r="V16" s="72" t="s">
        <v>14</v>
      </c>
      <c r="W16" s="72" t="s">
        <v>15</v>
      </c>
      <c r="X16" s="73" t="s">
        <v>17</v>
      </c>
      <c r="Y16" s="73" t="s">
        <v>18</v>
      </c>
      <c r="Z16" s="73" t="s">
        <v>332</v>
      </c>
      <c r="AA16" s="73" t="s">
        <v>18</v>
      </c>
      <c r="AB16" s="73" t="s">
        <v>24</v>
      </c>
      <c r="AC16" s="72" t="s">
        <v>19</v>
      </c>
      <c r="AD16" s="72" t="s">
        <v>20</v>
      </c>
      <c r="AE16" s="72" t="s">
        <v>21</v>
      </c>
      <c r="AF16" s="286"/>
    </row>
    <row r="17" spans="1:32" ht="45" customHeight="1">
      <c r="A17" s="1"/>
      <c r="B17" s="272" t="s">
        <v>76</v>
      </c>
      <c r="C17" s="272"/>
      <c r="D17" s="7" t="s">
        <v>77</v>
      </c>
      <c r="E17" s="8">
        <v>0.21</v>
      </c>
      <c r="F17" s="213">
        <v>241421.56</v>
      </c>
      <c r="G17" s="213">
        <v>200307.71</v>
      </c>
      <c r="H17" s="75"/>
      <c r="I17" s="76"/>
      <c r="J17" s="77"/>
      <c r="K17" s="77"/>
      <c r="L17" s="1"/>
      <c r="M17" s="78"/>
      <c r="N17" s="77"/>
      <c r="O17" s="77"/>
      <c r="P17" s="1"/>
      <c r="Q17" s="78"/>
      <c r="R17" s="77"/>
      <c r="S17" s="77"/>
      <c r="T17" s="1"/>
      <c r="U17" s="78"/>
      <c r="V17" s="77"/>
      <c r="W17" s="77"/>
      <c r="X17" s="1"/>
      <c r="Y17" s="79"/>
      <c r="Z17" s="5">
        <v>3650</v>
      </c>
      <c r="AA17" s="5">
        <v>999</v>
      </c>
      <c r="AB17" s="75"/>
      <c r="AC17" s="79"/>
      <c r="AD17" s="79"/>
      <c r="AE17" s="79"/>
      <c r="AF17" s="214" t="s">
        <v>333</v>
      </c>
    </row>
    <row r="18" spans="1:32" ht="45" customHeight="1">
      <c r="A18" s="1"/>
      <c r="B18" s="272" t="s">
        <v>78</v>
      </c>
      <c r="C18" s="272"/>
      <c r="D18" s="7" t="s">
        <v>30</v>
      </c>
      <c r="E18" s="8">
        <v>0.1</v>
      </c>
      <c r="F18" s="213">
        <v>114962.65</v>
      </c>
      <c r="G18" s="213">
        <v>95384.62</v>
      </c>
      <c r="H18" s="75"/>
      <c r="I18" s="76"/>
      <c r="J18" s="77"/>
      <c r="K18" s="77"/>
      <c r="L18" s="1"/>
      <c r="M18" s="78"/>
      <c r="N18" s="77"/>
      <c r="O18" s="77"/>
      <c r="P18" s="1"/>
      <c r="Q18" s="78"/>
      <c r="R18" s="77"/>
      <c r="S18" s="77"/>
      <c r="T18" s="1"/>
      <c r="U18" s="78"/>
      <c r="V18" s="77"/>
      <c r="W18" s="77"/>
      <c r="X18" s="1"/>
      <c r="Y18" s="79"/>
      <c r="Z18" s="5">
        <v>420</v>
      </c>
      <c r="AA18" s="4">
        <v>151</v>
      </c>
      <c r="AB18" s="75"/>
      <c r="AC18" s="79"/>
      <c r="AD18" s="79"/>
      <c r="AE18" s="79"/>
      <c r="AF18" s="215" t="s">
        <v>334</v>
      </c>
    </row>
    <row r="19" spans="1:32" ht="45" customHeight="1">
      <c r="A19" s="1"/>
      <c r="B19" s="272" t="s">
        <v>79</v>
      </c>
      <c r="C19" s="272"/>
      <c r="D19" s="7" t="s">
        <v>30</v>
      </c>
      <c r="E19" s="8">
        <v>0.02</v>
      </c>
      <c r="F19" s="213">
        <v>22992.53</v>
      </c>
      <c r="G19" s="213">
        <v>19076.924999999999</v>
      </c>
      <c r="H19" s="75"/>
      <c r="I19" s="76"/>
      <c r="J19" s="77"/>
      <c r="K19" s="77"/>
      <c r="L19" s="1"/>
      <c r="M19" s="78"/>
      <c r="N19" s="77"/>
      <c r="O19" s="77"/>
      <c r="P19" s="1"/>
      <c r="Q19" s="78"/>
      <c r="R19" s="77"/>
      <c r="S19" s="77"/>
      <c r="T19" s="1"/>
      <c r="U19" s="78"/>
      <c r="V19" s="77"/>
      <c r="W19" s="77"/>
      <c r="X19" s="1"/>
      <c r="Y19" s="79"/>
      <c r="Z19" s="5">
        <v>108</v>
      </c>
      <c r="AA19" s="5">
        <v>13</v>
      </c>
      <c r="AB19" s="75"/>
      <c r="AC19" s="79"/>
      <c r="AD19" s="79"/>
      <c r="AE19" s="79"/>
      <c r="AF19" s="216" t="s">
        <v>335</v>
      </c>
    </row>
    <row r="20" spans="1:32" ht="45" customHeight="1">
      <c r="A20" s="1"/>
      <c r="B20" s="272" t="s">
        <v>80</v>
      </c>
      <c r="C20" s="272"/>
      <c r="D20" s="7" t="s">
        <v>81</v>
      </c>
      <c r="E20" s="8">
        <v>0.06</v>
      </c>
      <c r="F20" s="213">
        <v>68977.59</v>
      </c>
      <c r="G20" s="213">
        <v>57230.78</v>
      </c>
      <c r="H20" s="75"/>
      <c r="I20" s="76"/>
      <c r="J20" s="77"/>
      <c r="K20" s="77"/>
      <c r="L20" s="1"/>
      <c r="M20" s="78"/>
      <c r="N20" s="77"/>
      <c r="O20" s="77"/>
      <c r="P20" s="1"/>
      <c r="Q20" s="78"/>
      <c r="R20" s="77"/>
      <c r="S20" s="77"/>
      <c r="T20" s="1"/>
      <c r="U20" s="78"/>
      <c r="V20" s="77"/>
      <c r="W20" s="77"/>
      <c r="X20" s="1"/>
      <c r="Y20" s="79"/>
      <c r="Z20" s="5">
        <v>5</v>
      </c>
      <c r="AA20" s="5">
        <v>2</v>
      </c>
      <c r="AB20" s="75"/>
      <c r="AC20" s="79"/>
      <c r="AD20" s="79"/>
      <c r="AE20" s="79"/>
      <c r="AF20" s="80"/>
    </row>
    <row r="21" spans="1:32" ht="45" customHeight="1">
      <c r="A21" s="1"/>
      <c r="B21" s="272" t="s">
        <v>82</v>
      </c>
      <c r="C21" s="272"/>
      <c r="D21" s="7" t="s">
        <v>83</v>
      </c>
      <c r="E21" s="8">
        <v>0.04</v>
      </c>
      <c r="F21" s="213">
        <f>45985.05-238</f>
        <v>45747.05</v>
      </c>
      <c r="G21" s="213">
        <v>38153.86</v>
      </c>
      <c r="H21" s="75"/>
      <c r="I21" s="76"/>
      <c r="J21" s="77"/>
      <c r="K21" s="77"/>
      <c r="L21" s="1"/>
      <c r="M21" s="78"/>
      <c r="N21" s="77"/>
      <c r="O21" s="77"/>
      <c r="P21" s="1"/>
      <c r="Q21" s="78"/>
      <c r="R21" s="77"/>
      <c r="S21" s="77"/>
      <c r="T21" s="1"/>
      <c r="U21" s="78"/>
      <c r="V21" s="77"/>
      <c r="W21" s="77"/>
      <c r="X21" s="1"/>
      <c r="Y21" s="79"/>
      <c r="Z21" s="5">
        <v>2</v>
      </c>
      <c r="AA21" s="5">
        <v>0</v>
      </c>
      <c r="AB21" s="75"/>
      <c r="AC21" s="79"/>
      <c r="AD21" s="79"/>
      <c r="AE21" s="79"/>
      <c r="AF21" s="80"/>
    </row>
    <row r="22" spans="1:32" ht="45" customHeight="1">
      <c r="A22" s="1"/>
      <c r="B22" s="272" t="s">
        <v>84</v>
      </c>
      <c r="C22" s="272"/>
      <c r="D22" s="7" t="s">
        <v>85</v>
      </c>
      <c r="E22" s="8">
        <v>0.1</v>
      </c>
      <c r="F22" s="213">
        <v>114962.65</v>
      </c>
      <c r="G22" s="213">
        <v>95384.62</v>
      </c>
      <c r="H22" s="75"/>
      <c r="I22" s="76"/>
      <c r="J22" s="77"/>
      <c r="K22" s="77"/>
      <c r="L22" s="1"/>
      <c r="M22" s="78"/>
      <c r="N22" s="77"/>
      <c r="O22" s="77"/>
      <c r="P22" s="1"/>
      <c r="Q22" s="78"/>
      <c r="R22" s="77"/>
      <c r="S22" s="77"/>
      <c r="T22" s="1"/>
      <c r="U22" s="78"/>
      <c r="V22" s="77"/>
      <c r="W22" s="77"/>
      <c r="X22" s="1"/>
      <c r="Y22" s="79"/>
      <c r="Z22" s="5">
        <v>11</v>
      </c>
      <c r="AA22" s="5">
        <v>0</v>
      </c>
      <c r="AB22" s="75"/>
      <c r="AC22" s="79"/>
      <c r="AD22" s="79"/>
      <c r="AE22" s="79"/>
      <c r="AF22" s="80"/>
    </row>
    <row r="23" spans="1:32" ht="45" customHeight="1">
      <c r="A23" s="1"/>
      <c r="B23" s="272" t="s">
        <v>86</v>
      </c>
      <c r="C23" s="272"/>
      <c r="D23" s="7" t="s">
        <v>30</v>
      </c>
      <c r="E23" s="8">
        <v>0.05</v>
      </c>
      <c r="F23" s="213">
        <v>57481.32</v>
      </c>
      <c r="G23" s="213">
        <v>47692.31</v>
      </c>
      <c r="H23" s="75"/>
      <c r="I23" s="76"/>
      <c r="J23" s="77"/>
      <c r="K23" s="77"/>
      <c r="L23" s="1"/>
      <c r="M23" s="78"/>
      <c r="N23" s="77"/>
      <c r="O23" s="77"/>
      <c r="P23" s="1"/>
      <c r="Q23" s="78"/>
      <c r="R23" s="77"/>
      <c r="S23" s="77"/>
      <c r="T23" s="1"/>
      <c r="U23" s="78"/>
      <c r="V23" s="77"/>
      <c r="W23" s="77"/>
      <c r="X23" s="1"/>
      <c r="Y23" s="79"/>
      <c r="Z23" s="5">
        <v>6</v>
      </c>
      <c r="AA23" s="5">
        <v>1</v>
      </c>
      <c r="AB23" s="75"/>
      <c r="AC23" s="79"/>
      <c r="AD23" s="79"/>
      <c r="AE23" s="79"/>
      <c r="AF23" s="80"/>
    </row>
    <row r="24" spans="1:32" ht="45" customHeight="1">
      <c r="A24" s="1"/>
      <c r="B24" s="272" t="s">
        <v>87</v>
      </c>
      <c r="C24" s="272"/>
      <c r="D24" s="7" t="s">
        <v>30</v>
      </c>
      <c r="E24" s="8">
        <v>0.22</v>
      </c>
      <c r="F24" s="213">
        <v>252917.82</v>
      </c>
      <c r="G24" s="213">
        <v>209846.17</v>
      </c>
      <c r="H24" s="75"/>
      <c r="I24" s="76"/>
      <c r="J24" s="77"/>
      <c r="K24" s="77"/>
      <c r="L24" s="1"/>
      <c r="M24" s="78"/>
      <c r="N24" s="77"/>
      <c r="O24" s="77"/>
      <c r="P24" s="1"/>
      <c r="Q24" s="78"/>
      <c r="R24" s="77"/>
      <c r="S24" s="77"/>
      <c r="T24" s="1"/>
      <c r="U24" s="78"/>
      <c r="V24" s="77"/>
      <c r="W24" s="77"/>
      <c r="X24" s="1"/>
      <c r="Y24" s="79"/>
      <c r="Z24" s="5">
        <v>2950</v>
      </c>
      <c r="AA24" s="5">
        <v>954</v>
      </c>
      <c r="AB24" s="75"/>
      <c r="AC24" s="79"/>
      <c r="AD24" s="79"/>
      <c r="AE24" s="79"/>
      <c r="AF24" s="80"/>
    </row>
    <row r="25" spans="1:32" ht="45" customHeight="1">
      <c r="A25" s="1"/>
      <c r="B25" s="272" t="s">
        <v>88</v>
      </c>
      <c r="C25" s="272"/>
      <c r="D25" s="7" t="s">
        <v>89</v>
      </c>
      <c r="E25" s="8">
        <v>0.02</v>
      </c>
      <c r="F25" s="213">
        <v>22992.53</v>
      </c>
      <c r="G25" s="213">
        <v>19076.924999999999</v>
      </c>
      <c r="H25" s="75"/>
      <c r="I25" s="76"/>
      <c r="J25" s="77"/>
      <c r="K25" s="77"/>
      <c r="L25" s="1"/>
      <c r="M25" s="78"/>
      <c r="N25" s="77"/>
      <c r="O25" s="77"/>
      <c r="P25" s="1"/>
      <c r="Q25" s="78"/>
      <c r="R25" s="77"/>
      <c r="S25" s="77"/>
      <c r="T25" s="1"/>
      <c r="U25" s="78"/>
      <c r="V25" s="77"/>
      <c r="W25" s="77"/>
      <c r="X25" s="1"/>
      <c r="Y25" s="79"/>
      <c r="Z25" s="5">
        <v>100</v>
      </c>
      <c r="AA25" s="5">
        <v>20</v>
      </c>
      <c r="AB25" s="75"/>
      <c r="AC25" s="79"/>
      <c r="AD25" s="79"/>
      <c r="AE25" s="79"/>
      <c r="AF25" s="80"/>
    </row>
    <row r="26" spans="1:32" ht="45" customHeight="1">
      <c r="A26" s="1"/>
      <c r="B26" s="272" t="s">
        <v>90</v>
      </c>
      <c r="C26" s="272"/>
      <c r="D26" s="7" t="s">
        <v>30</v>
      </c>
      <c r="E26" s="8">
        <v>0.1</v>
      </c>
      <c r="F26" s="213">
        <v>114962.65</v>
      </c>
      <c r="G26" s="213">
        <v>95384.62</v>
      </c>
      <c r="H26" s="75"/>
      <c r="I26" s="76"/>
      <c r="J26" s="77"/>
      <c r="K26" s="77"/>
      <c r="L26" s="1"/>
      <c r="M26" s="78"/>
      <c r="N26" s="77"/>
      <c r="O26" s="77"/>
      <c r="P26" s="1"/>
      <c r="Q26" s="78"/>
      <c r="R26" s="77"/>
      <c r="S26" s="77"/>
      <c r="T26" s="1"/>
      <c r="U26" s="78"/>
      <c r="V26" s="77"/>
      <c r="W26" s="77"/>
      <c r="X26" s="1"/>
      <c r="Y26" s="79"/>
      <c r="Z26" s="5">
        <v>122</v>
      </c>
      <c r="AA26" s="5">
        <v>40</v>
      </c>
      <c r="AB26" s="75"/>
      <c r="AC26" s="79"/>
      <c r="AD26" s="79"/>
      <c r="AE26" s="79"/>
      <c r="AF26" s="80"/>
    </row>
    <row r="27" spans="1:32" ht="45" customHeight="1">
      <c r="A27" s="1"/>
      <c r="B27" s="272" t="s">
        <v>91</v>
      </c>
      <c r="C27" s="272"/>
      <c r="D27" s="7" t="s">
        <v>75</v>
      </c>
      <c r="E27" s="8">
        <v>0.04</v>
      </c>
      <c r="F27" s="213">
        <v>45985.05</v>
      </c>
      <c r="G27" s="213">
        <v>38153.86</v>
      </c>
      <c r="H27" s="75"/>
      <c r="I27" s="76"/>
      <c r="J27" s="77"/>
      <c r="K27" s="77"/>
      <c r="L27" s="1"/>
      <c r="M27" s="78"/>
      <c r="N27" s="77"/>
      <c r="O27" s="77"/>
      <c r="P27" s="1"/>
      <c r="Q27" s="78"/>
      <c r="R27" s="77"/>
      <c r="S27" s="77"/>
      <c r="T27" s="1"/>
      <c r="U27" s="78"/>
      <c r="V27" s="77"/>
      <c r="W27" s="77"/>
      <c r="X27" s="1"/>
      <c r="Y27" s="79"/>
      <c r="Z27" s="5">
        <v>5</v>
      </c>
      <c r="AA27" s="5">
        <v>11</v>
      </c>
      <c r="AB27" s="75"/>
      <c r="AC27" s="79"/>
      <c r="AD27" s="79"/>
      <c r="AE27" s="79"/>
      <c r="AF27" s="80"/>
    </row>
    <row r="28" spans="1:32" ht="45" customHeight="1">
      <c r="A28" s="1"/>
      <c r="B28" s="272" t="s">
        <v>92</v>
      </c>
      <c r="C28" s="272"/>
      <c r="D28" s="7" t="s">
        <v>93</v>
      </c>
      <c r="E28" s="8">
        <v>0.02</v>
      </c>
      <c r="F28" s="213">
        <v>22992.53</v>
      </c>
      <c r="G28" s="213">
        <v>19076.924999999999</v>
      </c>
      <c r="H28" s="75"/>
      <c r="I28" s="76"/>
      <c r="J28" s="77"/>
      <c r="K28" s="77"/>
      <c r="L28" s="1"/>
      <c r="M28" s="78"/>
      <c r="N28" s="77"/>
      <c r="O28" s="77"/>
      <c r="P28" s="1"/>
      <c r="Q28" s="78"/>
      <c r="R28" s="77"/>
      <c r="S28" s="77"/>
      <c r="T28" s="1"/>
      <c r="U28" s="78"/>
      <c r="V28" s="77"/>
      <c r="W28" s="77"/>
      <c r="X28" s="1"/>
      <c r="Y28" s="79"/>
      <c r="Z28" s="5">
        <v>11</v>
      </c>
      <c r="AA28" s="5">
        <v>7</v>
      </c>
      <c r="AB28" s="75"/>
      <c r="AC28" s="79"/>
      <c r="AD28" s="79"/>
      <c r="AE28" s="79"/>
      <c r="AF28" s="80"/>
    </row>
    <row r="29" spans="1:32" ht="45" customHeight="1">
      <c r="A29" s="1"/>
      <c r="B29" s="272" t="s">
        <v>94</v>
      </c>
      <c r="C29" s="272"/>
      <c r="D29" s="7" t="s">
        <v>95</v>
      </c>
      <c r="E29" s="8">
        <v>0.02</v>
      </c>
      <c r="F29" s="213">
        <v>22992.53</v>
      </c>
      <c r="G29" s="213">
        <v>19076.924999999999</v>
      </c>
      <c r="H29" s="75"/>
      <c r="I29" s="76"/>
      <c r="J29" s="77"/>
      <c r="K29" s="77"/>
      <c r="L29" s="1"/>
      <c r="M29" s="78"/>
      <c r="N29" s="77"/>
      <c r="O29" s="77"/>
      <c r="P29" s="1"/>
      <c r="Q29" s="78"/>
      <c r="R29" s="77"/>
      <c r="S29" s="77"/>
      <c r="T29" s="1"/>
      <c r="U29" s="78"/>
      <c r="V29" s="77"/>
      <c r="W29" s="77"/>
      <c r="X29" s="1"/>
      <c r="Y29" s="79"/>
      <c r="Z29" s="5">
        <v>2</v>
      </c>
      <c r="AA29" s="5">
        <v>3</v>
      </c>
      <c r="AB29" s="75"/>
      <c r="AC29" s="79"/>
      <c r="AD29" s="79"/>
      <c r="AE29" s="79"/>
      <c r="AF29" s="80"/>
    </row>
    <row r="30" spans="1:32" ht="45" customHeight="1">
      <c r="A30" s="273"/>
      <c r="B30" s="274"/>
      <c r="C30" s="275"/>
      <c r="D30" s="81"/>
      <c r="E30" s="82">
        <f>SUM(E17:E29)</f>
        <v>1</v>
      </c>
      <c r="F30" s="217">
        <f>SUM(F17:F29)</f>
        <v>1149388.46</v>
      </c>
      <c r="G30" s="217">
        <f>SUM(G17:G29)</f>
        <v>953846.25000000012</v>
      </c>
      <c r="H30" s="83"/>
      <c r="I30" s="83"/>
      <c r="J30" s="83"/>
      <c r="K30" s="83"/>
      <c r="L30" s="81"/>
      <c r="M30" s="84"/>
      <c r="N30" s="2"/>
      <c r="O30" s="2"/>
      <c r="P30" s="81"/>
      <c r="Q30" s="81"/>
      <c r="R30" s="83"/>
      <c r="S30" s="83"/>
      <c r="T30" s="81"/>
      <c r="U30" s="81"/>
      <c r="V30" s="83"/>
      <c r="W30" s="83"/>
      <c r="X30" s="81"/>
      <c r="Y30" s="81"/>
      <c r="Z30" s="243">
        <f t="shared" ref="Z30:AA30" si="0">SUM(Z17:Z29)</f>
        <v>7392</v>
      </c>
      <c r="AA30" s="243">
        <f t="shared" si="0"/>
        <v>2201</v>
      </c>
      <c r="AB30" s="85"/>
      <c r="AC30" s="86"/>
      <c r="AD30" s="86"/>
      <c r="AE30" s="86"/>
      <c r="AF30" s="3"/>
    </row>
    <row r="31" spans="1:32" ht="45" customHeight="1">
      <c r="A31" s="69"/>
      <c r="B31" s="69"/>
      <c r="C31" s="69"/>
      <c r="D31" s="69"/>
      <c r="E31" s="69"/>
      <c r="F31" s="87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</row>
    <row r="32" spans="1:32" ht="45" customHeight="1">
      <c r="C32" s="267" t="s">
        <v>346</v>
      </c>
      <c r="D32" s="267">
        <f>+F30+'2'!F23+'3'!F64+'4'!F20+'5'!F20+'6'!F21+'7'!F47+'8'!F46+'9'!F17+'10'!F27+'11'!F24+'12'!F24+'13'!F19+'14'!F16+'15'!F23+'16'!F16+'17'!F22</f>
        <v>21315213.264800005</v>
      </c>
      <c r="F32" s="267"/>
    </row>
    <row r="33" spans="3:6" ht="45" customHeight="1">
      <c r="C33" s="66" t="s">
        <v>347</v>
      </c>
      <c r="D33" s="267">
        <f>+G30+'2'!G23+'3'!G64+'4'!G20+'5'!G20+'6'!G21+'7'!G47+'8'!G46+'9'!G17+'10'!G27+'11'!G24+'12'!G24+'13'!G19+'14'!G16+'15'!G23+'16'!G16+'17'!G22</f>
        <v>20833130.98</v>
      </c>
      <c r="F33" s="267"/>
    </row>
    <row r="34" spans="3:6" ht="45" customHeight="1"/>
    <row r="35" spans="3:6" ht="45" customHeight="1"/>
    <row r="36" spans="3:6" ht="45" customHeight="1"/>
    <row r="37" spans="3:6" ht="45" customHeight="1"/>
    <row r="38" spans="3:6" ht="45" customHeight="1"/>
    <row r="39" spans="3:6" ht="45" customHeight="1"/>
    <row r="40" spans="3:6" ht="45" customHeight="1"/>
    <row r="41" spans="3:6" ht="45" customHeight="1"/>
    <row r="42" spans="3:6" ht="45" customHeight="1"/>
    <row r="43" spans="3:6" ht="45" customHeight="1"/>
    <row r="44" spans="3:6" ht="45" customHeight="1"/>
    <row r="45" spans="3:6" ht="45" customHeight="1"/>
    <row r="46" spans="3:6" ht="45" customHeight="1"/>
    <row r="47" spans="3:6" ht="45" customHeight="1"/>
    <row r="48" spans="3:6" ht="45" customHeight="1"/>
    <row r="49" spans="1:32" ht="45" customHeight="1"/>
    <row r="50" spans="1:32" ht="45" customHeight="1"/>
    <row r="51" spans="1:32" ht="45" customHeight="1"/>
    <row r="52" spans="1:32" ht="45" customHeight="1"/>
    <row r="53" spans="1:32" ht="45" customHeight="1"/>
    <row r="54" spans="1:32" ht="45" customHeight="1"/>
    <row r="55" spans="1:32" s="88" customFormat="1" ht="45" customHeight="1">
      <c r="A55" s="66"/>
      <c r="B55" s="66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</row>
    <row r="56" spans="1:32" s="67" customFormat="1" ht="36.75" customHeight="1">
      <c r="A56" s="66"/>
      <c r="B56" s="66"/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</row>
    <row r="57" spans="1:32" s="69" customFormat="1" ht="14.25" customHeight="1">
      <c r="A57" s="66"/>
      <c r="B57" s="66"/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66"/>
      <c r="AF57" s="66"/>
    </row>
    <row r="58" spans="1:32" s="69" customFormat="1" ht="14.25" customHeight="1">
      <c r="A58" s="66"/>
      <c r="B58" s="66"/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66"/>
    </row>
  </sheetData>
  <mergeCells count="43">
    <mergeCell ref="A12:AF12"/>
    <mergeCell ref="A1:AF1"/>
    <mergeCell ref="A2:AF2"/>
    <mergeCell ref="A3:AF3"/>
    <mergeCell ref="A4:AF4"/>
    <mergeCell ref="A5:AF5"/>
    <mergeCell ref="A6:AF6"/>
    <mergeCell ref="A8:B8"/>
    <mergeCell ref="A9:B9"/>
    <mergeCell ref="A10:B10"/>
    <mergeCell ref="A11:B11"/>
    <mergeCell ref="B28:C28"/>
    <mergeCell ref="J15:K15"/>
    <mergeCell ref="L15:M15"/>
    <mergeCell ref="B27:C27"/>
    <mergeCell ref="F15:G15"/>
    <mergeCell ref="A15:C15"/>
    <mergeCell ref="B25:C25"/>
    <mergeCell ref="B20:C20"/>
    <mergeCell ref="E15:E16"/>
    <mergeCell ref="A13:AF13"/>
    <mergeCell ref="AF15:AF16"/>
    <mergeCell ref="T15:U15"/>
    <mergeCell ref="Z15:AB15"/>
    <mergeCell ref="AC15:AE15"/>
    <mergeCell ref="X15:Y15"/>
    <mergeCell ref="R15:S15"/>
    <mergeCell ref="B29:C29"/>
    <mergeCell ref="A30:C30"/>
    <mergeCell ref="V15:W15"/>
    <mergeCell ref="H15:I15"/>
    <mergeCell ref="B26:C26"/>
    <mergeCell ref="B24:C24"/>
    <mergeCell ref="N15:O15"/>
    <mergeCell ref="P15:Q15"/>
    <mergeCell ref="B16:C16"/>
    <mergeCell ref="B19:C19"/>
    <mergeCell ref="B23:C23"/>
    <mergeCell ref="B21:C21"/>
    <mergeCell ref="B22:C22"/>
    <mergeCell ref="B17:C17"/>
    <mergeCell ref="B18:C18"/>
    <mergeCell ref="D15:D16"/>
  </mergeCells>
  <pageMargins left="0.70866141732283472" right="0.70866141732283472" top="0.74803149606299213" bottom="0.74803149606299213" header="0.31496062992125984" footer="0.31496062992125984"/>
  <pageSetup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53"/>
  <sheetViews>
    <sheetView zoomScaleNormal="100" workbookViewId="0">
      <selection activeCell="A12" sqref="A12:XFD12"/>
    </sheetView>
  </sheetViews>
  <sheetFormatPr baseColWidth="10" defaultRowHeight="12.75"/>
  <cols>
    <col min="1" max="1" width="5.42578125" style="66" customWidth="1"/>
    <col min="2" max="2" width="12" style="66" customWidth="1"/>
    <col min="3" max="3" width="27.7109375" style="66" customWidth="1"/>
    <col min="4" max="4" width="9.140625" style="66" customWidth="1"/>
    <col min="5" max="5" width="11.42578125" style="66" customWidth="1"/>
    <col min="6" max="7" width="14.85546875" style="66" bestFit="1" customWidth="1"/>
    <col min="8" max="9" width="10.5703125" style="66" hidden="1" customWidth="1"/>
    <col min="10" max="10" width="11.5703125" style="66" hidden="1" customWidth="1"/>
    <col min="11" max="11" width="12.42578125" style="66" hidden="1" customWidth="1"/>
    <col min="12" max="12" width="10.140625" style="66" hidden="1" customWidth="1"/>
    <col min="13" max="13" width="10.5703125" style="66" hidden="1" customWidth="1"/>
    <col min="14" max="15" width="11.140625" style="66" hidden="1" customWidth="1"/>
    <col min="16" max="17" width="10.5703125" style="66" hidden="1" customWidth="1"/>
    <col min="18" max="18" width="12" style="66" hidden="1" customWidth="1"/>
    <col min="19" max="19" width="11.140625" style="66" hidden="1" customWidth="1"/>
    <col min="20" max="22" width="10.5703125" style="66" hidden="1" customWidth="1"/>
    <col min="23" max="23" width="11.140625" style="66" hidden="1" customWidth="1"/>
    <col min="24" max="24" width="10.5703125" style="66" hidden="1" customWidth="1"/>
    <col min="25" max="25" width="10.85546875" style="66" hidden="1" customWidth="1"/>
    <col min="26" max="26" width="11" style="66" bestFit="1" customWidth="1"/>
    <col min="27" max="27" width="10.28515625" style="66" customWidth="1"/>
    <col min="28" max="28" width="10.85546875" style="66" hidden="1" customWidth="1"/>
    <col min="29" max="31" width="6.7109375" style="66" customWidth="1"/>
    <col min="32" max="32" width="36.5703125" style="66" customWidth="1"/>
    <col min="33" max="256" width="11.42578125" style="66"/>
    <col min="257" max="257" width="5.42578125" style="66" customWidth="1"/>
    <col min="258" max="258" width="12" style="66" customWidth="1"/>
    <col min="259" max="259" width="31.7109375" style="66" customWidth="1"/>
    <col min="260" max="260" width="10.42578125" style="66" customWidth="1"/>
    <col min="261" max="261" width="7.7109375" style="66" customWidth="1"/>
    <col min="262" max="263" width="14.85546875" style="66" bestFit="1" customWidth="1"/>
    <col min="264" max="281" width="0" style="66" hidden="1" customWidth="1"/>
    <col min="282" max="282" width="10" style="66" customWidth="1"/>
    <col min="283" max="283" width="10.28515625" style="66" customWidth="1"/>
    <col min="284" max="284" width="0" style="66" hidden="1" customWidth="1"/>
    <col min="285" max="287" width="6.7109375" style="66" customWidth="1"/>
    <col min="288" max="288" width="36.5703125" style="66" customWidth="1"/>
    <col min="289" max="512" width="11.42578125" style="66"/>
    <col min="513" max="513" width="5.42578125" style="66" customWidth="1"/>
    <col min="514" max="514" width="12" style="66" customWidth="1"/>
    <col min="515" max="515" width="31.7109375" style="66" customWidth="1"/>
    <col min="516" max="516" width="10.42578125" style="66" customWidth="1"/>
    <col min="517" max="517" width="7.7109375" style="66" customWidth="1"/>
    <col min="518" max="519" width="14.85546875" style="66" bestFit="1" customWidth="1"/>
    <col min="520" max="537" width="0" style="66" hidden="1" customWidth="1"/>
    <col min="538" max="538" width="10" style="66" customWidth="1"/>
    <col min="539" max="539" width="10.28515625" style="66" customWidth="1"/>
    <col min="540" max="540" width="0" style="66" hidden="1" customWidth="1"/>
    <col min="541" max="543" width="6.7109375" style="66" customWidth="1"/>
    <col min="544" max="544" width="36.5703125" style="66" customWidth="1"/>
    <col min="545" max="768" width="11.42578125" style="66"/>
    <col min="769" max="769" width="5.42578125" style="66" customWidth="1"/>
    <col min="770" max="770" width="12" style="66" customWidth="1"/>
    <col min="771" max="771" width="31.7109375" style="66" customWidth="1"/>
    <col min="772" max="772" width="10.42578125" style="66" customWidth="1"/>
    <col min="773" max="773" width="7.7109375" style="66" customWidth="1"/>
    <col min="774" max="775" width="14.85546875" style="66" bestFit="1" customWidth="1"/>
    <col min="776" max="793" width="0" style="66" hidden="1" customWidth="1"/>
    <col min="794" max="794" width="10" style="66" customWidth="1"/>
    <col min="795" max="795" width="10.28515625" style="66" customWidth="1"/>
    <col min="796" max="796" width="0" style="66" hidden="1" customWidth="1"/>
    <col min="797" max="799" width="6.7109375" style="66" customWidth="1"/>
    <col min="800" max="800" width="36.5703125" style="66" customWidth="1"/>
    <col min="801" max="1024" width="11.42578125" style="66"/>
    <col min="1025" max="1025" width="5.42578125" style="66" customWidth="1"/>
    <col min="1026" max="1026" width="12" style="66" customWidth="1"/>
    <col min="1027" max="1027" width="31.7109375" style="66" customWidth="1"/>
    <col min="1028" max="1028" width="10.42578125" style="66" customWidth="1"/>
    <col min="1029" max="1029" width="7.7109375" style="66" customWidth="1"/>
    <col min="1030" max="1031" width="14.85546875" style="66" bestFit="1" customWidth="1"/>
    <col min="1032" max="1049" width="0" style="66" hidden="1" customWidth="1"/>
    <col min="1050" max="1050" width="10" style="66" customWidth="1"/>
    <col min="1051" max="1051" width="10.28515625" style="66" customWidth="1"/>
    <col min="1052" max="1052" width="0" style="66" hidden="1" customWidth="1"/>
    <col min="1053" max="1055" width="6.7109375" style="66" customWidth="1"/>
    <col min="1056" max="1056" width="36.5703125" style="66" customWidth="1"/>
    <col min="1057" max="1280" width="11.42578125" style="66"/>
    <col min="1281" max="1281" width="5.42578125" style="66" customWidth="1"/>
    <col min="1282" max="1282" width="12" style="66" customWidth="1"/>
    <col min="1283" max="1283" width="31.7109375" style="66" customWidth="1"/>
    <col min="1284" max="1284" width="10.42578125" style="66" customWidth="1"/>
    <col min="1285" max="1285" width="7.7109375" style="66" customWidth="1"/>
    <col min="1286" max="1287" width="14.85546875" style="66" bestFit="1" customWidth="1"/>
    <col min="1288" max="1305" width="0" style="66" hidden="1" customWidth="1"/>
    <col min="1306" max="1306" width="10" style="66" customWidth="1"/>
    <col min="1307" max="1307" width="10.28515625" style="66" customWidth="1"/>
    <col min="1308" max="1308" width="0" style="66" hidden="1" customWidth="1"/>
    <col min="1309" max="1311" width="6.7109375" style="66" customWidth="1"/>
    <col min="1312" max="1312" width="36.5703125" style="66" customWidth="1"/>
    <col min="1313" max="1536" width="11.42578125" style="66"/>
    <col min="1537" max="1537" width="5.42578125" style="66" customWidth="1"/>
    <col min="1538" max="1538" width="12" style="66" customWidth="1"/>
    <col min="1539" max="1539" width="31.7109375" style="66" customWidth="1"/>
    <col min="1540" max="1540" width="10.42578125" style="66" customWidth="1"/>
    <col min="1541" max="1541" width="7.7109375" style="66" customWidth="1"/>
    <col min="1542" max="1543" width="14.85546875" style="66" bestFit="1" customWidth="1"/>
    <col min="1544" max="1561" width="0" style="66" hidden="1" customWidth="1"/>
    <col min="1562" max="1562" width="10" style="66" customWidth="1"/>
    <col min="1563" max="1563" width="10.28515625" style="66" customWidth="1"/>
    <col min="1564" max="1564" width="0" style="66" hidden="1" customWidth="1"/>
    <col min="1565" max="1567" width="6.7109375" style="66" customWidth="1"/>
    <col min="1568" max="1568" width="36.5703125" style="66" customWidth="1"/>
    <col min="1569" max="1792" width="11.42578125" style="66"/>
    <col min="1793" max="1793" width="5.42578125" style="66" customWidth="1"/>
    <col min="1794" max="1794" width="12" style="66" customWidth="1"/>
    <col min="1795" max="1795" width="31.7109375" style="66" customWidth="1"/>
    <col min="1796" max="1796" width="10.42578125" style="66" customWidth="1"/>
    <col min="1797" max="1797" width="7.7109375" style="66" customWidth="1"/>
    <col min="1798" max="1799" width="14.85546875" style="66" bestFit="1" customWidth="1"/>
    <col min="1800" max="1817" width="0" style="66" hidden="1" customWidth="1"/>
    <col min="1818" max="1818" width="10" style="66" customWidth="1"/>
    <col min="1819" max="1819" width="10.28515625" style="66" customWidth="1"/>
    <col min="1820" max="1820" width="0" style="66" hidden="1" customWidth="1"/>
    <col min="1821" max="1823" width="6.7109375" style="66" customWidth="1"/>
    <col min="1824" max="1824" width="36.5703125" style="66" customWidth="1"/>
    <col min="1825" max="2048" width="11.42578125" style="66"/>
    <col min="2049" max="2049" width="5.42578125" style="66" customWidth="1"/>
    <col min="2050" max="2050" width="12" style="66" customWidth="1"/>
    <col min="2051" max="2051" width="31.7109375" style="66" customWidth="1"/>
    <col min="2052" max="2052" width="10.42578125" style="66" customWidth="1"/>
    <col min="2053" max="2053" width="7.7109375" style="66" customWidth="1"/>
    <col min="2054" max="2055" width="14.85546875" style="66" bestFit="1" customWidth="1"/>
    <col min="2056" max="2073" width="0" style="66" hidden="1" customWidth="1"/>
    <col min="2074" max="2074" width="10" style="66" customWidth="1"/>
    <col min="2075" max="2075" width="10.28515625" style="66" customWidth="1"/>
    <col min="2076" max="2076" width="0" style="66" hidden="1" customWidth="1"/>
    <col min="2077" max="2079" width="6.7109375" style="66" customWidth="1"/>
    <col min="2080" max="2080" width="36.5703125" style="66" customWidth="1"/>
    <col min="2081" max="2304" width="11.42578125" style="66"/>
    <col min="2305" max="2305" width="5.42578125" style="66" customWidth="1"/>
    <col min="2306" max="2306" width="12" style="66" customWidth="1"/>
    <col min="2307" max="2307" width="31.7109375" style="66" customWidth="1"/>
    <col min="2308" max="2308" width="10.42578125" style="66" customWidth="1"/>
    <col min="2309" max="2309" width="7.7109375" style="66" customWidth="1"/>
    <col min="2310" max="2311" width="14.85546875" style="66" bestFit="1" customWidth="1"/>
    <col min="2312" max="2329" width="0" style="66" hidden="1" customWidth="1"/>
    <col min="2330" max="2330" width="10" style="66" customWidth="1"/>
    <col min="2331" max="2331" width="10.28515625" style="66" customWidth="1"/>
    <col min="2332" max="2332" width="0" style="66" hidden="1" customWidth="1"/>
    <col min="2333" max="2335" width="6.7109375" style="66" customWidth="1"/>
    <col min="2336" max="2336" width="36.5703125" style="66" customWidth="1"/>
    <col min="2337" max="2560" width="11.42578125" style="66"/>
    <col min="2561" max="2561" width="5.42578125" style="66" customWidth="1"/>
    <col min="2562" max="2562" width="12" style="66" customWidth="1"/>
    <col min="2563" max="2563" width="31.7109375" style="66" customWidth="1"/>
    <col min="2564" max="2564" width="10.42578125" style="66" customWidth="1"/>
    <col min="2565" max="2565" width="7.7109375" style="66" customWidth="1"/>
    <col min="2566" max="2567" width="14.85546875" style="66" bestFit="1" customWidth="1"/>
    <col min="2568" max="2585" width="0" style="66" hidden="1" customWidth="1"/>
    <col min="2586" max="2586" width="10" style="66" customWidth="1"/>
    <col min="2587" max="2587" width="10.28515625" style="66" customWidth="1"/>
    <col min="2588" max="2588" width="0" style="66" hidden="1" customWidth="1"/>
    <col min="2589" max="2591" width="6.7109375" style="66" customWidth="1"/>
    <col min="2592" max="2592" width="36.5703125" style="66" customWidth="1"/>
    <col min="2593" max="2816" width="11.42578125" style="66"/>
    <col min="2817" max="2817" width="5.42578125" style="66" customWidth="1"/>
    <col min="2818" max="2818" width="12" style="66" customWidth="1"/>
    <col min="2819" max="2819" width="31.7109375" style="66" customWidth="1"/>
    <col min="2820" max="2820" width="10.42578125" style="66" customWidth="1"/>
    <col min="2821" max="2821" width="7.7109375" style="66" customWidth="1"/>
    <col min="2822" max="2823" width="14.85546875" style="66" bestFit="1" customWidth="1"/>
    <col min="2824" max="2841" width="0" style="66" hidden="1" customWidth="1"/>
    <col min="2842" max="2842" width="10" style="66" customWidth="1"/>
    <col min="2843" max="2843" width="10.28515625" style="66" customWidth="1"/>
    <col min="2844" max="2844" width="0" style="66" hidden="1" customWidth="1"/>
    <col min="2845" max="2847" width="6.7109375" style="66" customWidth="1"/>
    <col min="2848" max="2848" width="36.5703125" style="66" customWidth="1"/>
    <col min="2849" max="3072" width="11.42578125" style="66"/>
    <col min="3073" max="3073" width="5.42578125" style="66" customWidth="1"/>
    <col min="3074" max="3074" width="12" style="66" customWidth="1"/>
    <col min="3075" max="3075" width="31.7109375" style="66" customWidth="1"/>
    <col min="3076" max="3076" width="10.42578125" style="66" customWidth="1"/>
    <col min="3077" max="3077" width="7.7109375" style="66" customWidth="1"/>
    <col min="3078" max="3079" width="14.85546875" style="66" bestFit="1" customWidth="1"/>
    <col min="3080" max="3097" width="0" style="66" hidden="1" customWidth="1"/>
    <col min="3098" max="3098" width="10" style="66" customWidth="1"/>
    <col min="3099" max="3099" width="10.28515625" style="66" customWidth="1"/>
    <col min="3100" max="3100" width="0" style="66" hidden="1" customWidth="1"/>
    <col min="3101" max="3103" width="6.7109375" style="66" customWidth="1"/>
    <col min="3104" max="3104" width="36.5703125" style="66" customWidth="1"/>
    <col min="3105" max="3328" width="11.42578125" style="66"/>
    <col min="3329" max="3329" width="5.42578125" style="66" customWidth="1"/>
    <col min="3330" max="3330" width="12" style="66" customWidth="1"/>
    <col min="3331" max="3331" width="31.7109375" style="66" customWidth="1"/>
    <col min="3332" max="3332" width="10.42578125" style="66" customWidth="1"/>
    <col min="3333" max="3333" width="7.7109375" style="66" customWidth="1"/>
    <col min="3334" max="3335" width="14.85546875" style="66" bestFit="1" customWidth="1"/>
    <col min="3336" max="3353" width="0" style="66" hidden="1" customWidth="1"/>
    <col min="3354" max="3354" width="10" style="66" customWidth="1"/>
    <col min="3355" max="3355" width="10.28515625" style="66" customWidth="1"/>
    <col min="3356" max="3356" width="0" style="66" hidden="1" customWidth="1"/>
    <col min="3357" max="3359" width="6.7109375" style="66" customWidth="1"/>
    <col min="3360" max="3360" width="36.5703125" style="66" customWidth="1"/>
    <col min="3361" max="3584" width="11.42578125" style="66"/>
    <col min="3585" max="3585" width="5.42578125" style="66" customWidth="1"/>
    <col min="3586" max="3586" width="12" style="66" customWidth="1"/>
    <col min="3587" max="3587" width="31.7109375" style="66" customWidth="1"/>
    <col min="3588" max="3588" width="10.42578125" style="66" customWidth="1"/>
    <col min="3589" max="3589" width="7.7109375" style="66" customWidth="1"/>
    <col min="3590" max="3591" width="14.85546875" style="66" bestFit="1" customWidth="1"/>
    <col min="3592" max="3609" width="0" style="66" hidden="1" customWidth="1"/>
    <col min="3610" max="3610" width="10" style="66" customWidth="1"/>
    <col min="3611" max="3611" width="10.28515625" style="66" customWidth="1"/>
    <col min="3612" max="3612" width="0" style="66" hidden="1" customWidth="1"/>
    <col min="3613" max="3615" width="6.7109375" style="66" customWidth="1"/>
    <col min="3616" max="3616" width="36.5703125" style="66" customWidth="1"/>
    <col min="3617" max="3840" width="11.42578125" style="66"/>
    <col min="3841" max="3841" width="5.42578125" style="66" customWidth="1"/>
    <col min="3842" max="3842" width="12" style="66" customWidth="1"/>
    <col min="3843" max="3843" width="31.7109375" style="66" customWidth="1"/>
    <col min="3844" max="3844" width="10.42578125" style="66" customWidth="1"/>
    <col min="3845" max="3845" width="7.7109375" style="66" customWidth="1"/>
    <col min="3846" max="3847" width="14.85546875" style="66" bestFit="1" customWidth="1"/>
    <col min="3848" max="3865" width="0" style="66" hidden="1" customWidth="1"/>
    <col min="3866" max="3866" width="10" style="66" customWidth="1"/>
    <col min="3867" max="3867" width="10.28515625" style="66" customWidth="1"/>
    <col min="3868" max="3868" width="0" style="66" hidden="1" customWidth="1"/>
    <col min="3869" max="3871" width="6.7109375" style="66" customWidth="1"/>
    <col min="3872" max="3872" width="36.5703125" style="66" customWidth="1"/>
    <col min="3873" max="4096" width="11.42578125" style="66"/>
    <col min="4097" max="4097" width="5.42578125" style="66" customWidth="1"/>
    <col min="4098" max="4098" width="12" style="66" customWidth="1"/>
    <col min="4099" max="4099" width="31.7109375" style="66" customWidth="1"/>
    <col min="4100" max="4100" width="10.42578125" style="66" customWidth="1"/>
    <col min="4101" max="4101" width="7.7109375" style="66" customWidth="1"/>
    <col min="4102" max="4103" width="14.85546875" style="66" bestFit="1" customWidth="1"/>
    <col min="4104" max="4121" width="0" style="66" hidden="1" customWidth="1"/>
    <col min="4122" max="4122" width="10" style="66" customWidth="1"/>
    <col min="4123" max="4123" width="10.28515625" style="66" customWidth="1"/>
    <col min="4124" max="4124" width="0" style="66" hidden="1" customWidth="1"/>
    <col min="4125" max="4127" width="6.7109375" style="66" customWidth="1"/>
    <col min="4128" max="4128" width="36.5703125" style="66" customWidth="1"/>
    <col min="4129" max="4352" width="11.42578125" style="66"/>
    <col min="4353" max="4353" width="5.42578125" style="66" customWidth="1"/>
    <col min="4354" max="4354" width="12" style="66" customWidth="1"/>
    <col min="4355" max="4355" width="31.7109375" style="66" customWidth="1"/>
    <col min="4356" max="4356" width="10.42578125" style="66" customWidth="1"/>
    <col min="4357" max="4357" width="7.7109375" style="66" customWidth="1"/>
    <col min="4358" max="4359" width="14.85546875" style="66" bestFit="1" customWidth="1"/>
    <col min="4360" max="4377" width="0" style="66" hidden="1" customWidth="1"/>
    <col min="4378" max="4378" width="10" style="66" customWidth="1"/>
    <col min="4379" max="4379" width="10.28515625" style="66" customWidth="1"/>
    <col min="4380" max="4380" width="0" style="66" hidden="1" customWidth="1"/>
    <col min="4381" max="4383" width="6.7109375" style="66" customWidth="1"/>
    <col min="4384" max="4384" width="36.5703125" style="66" customWidth="1"/>
    <col min="4385" max="4608" width="11.42578125" style="66"/>
    <col min="4609" max="4609" width="5.42578125" style="66" customWidth="1"/>
    <col min="4610" max="4610" width="12" style="66" customWidth="1"/>
    <col min="4611" max="4611" width="31.7109375" style="66" customWidth="1"/>
    <col min="4612" max="4612" width="10.42578125" style="66" customWidth="1"/>
    <col min="4613" max="4613" width="7.7109375" style="66" customWidth="1"/>
    <col min="4614" max="4615" width="14.85546875" style="66" bestFit="1" customWidth="1"/>
    <col min="4616" max="4633" width="0" style="66" hidden="1" customWidth="1"/>
    <col min="4634" max="4634" width="10" style="66" customWidth="1"/>
    <col min="4635" max="4635" width="10.28515625" style="66" customWidth="1"/>
    <col min="4636" max="4636" width="0" style="66" hidden="1" customWidth="1"/>
    <col min="4637" max="4639" width="6.7109375" style="66" customWidth="1"/>
    <col min="4640" max="4640" width="36.5703125" style="66" customWidth="1"/>
    <col min="4641" max="4864" width="11.42578125" style="66"/>
    <col min="4865" max="4865" width="5.42578125" style="66" customWidth="1"/>
    <col min="4866" max="4866" width="12" style="66" customWidth="1"/>
    <col min="4867" max="4867" width="31.7109375" style="66" customWidth="1"/>
    <col min="4868" max="4868" width="10.42578125" style="66" customWidth="1"/>
    <col min="4869" max="4869" width="7.7109375" style="66" customWidth="1"/>
    <col min="4870" max="4871" width="14.85546875" style="66" bestFit="1" customWidth="1"/>
    <col min="4872" max="4889" width="0" style="66" hidden="1" customWidth="1"/>
    <col min="4890" max="4890" width="10" style="66" customWidth="1"/>
    <col min="4891" max="4891" width="10.28515625" style="66" customWidth="1"/>
    <col min="4892" max="4892" width="0" style="66" hidden="1" customWidth="1"/>
    <col min="4893" max="4895" width="6.7109375" style="66" customWidth="1"/>
    <col min="4896" max="4896" width="36.5703125" style="66" customWidth="1"/>
    <col min="4897" max="5120" width="11.42578125" style="66"/>
    <col min="5121" max="5121" width="5.42578125" style="66" customWidth="1"/>
    <col min="5122" max="5122" width="12" style="66" customWidth="1"/>
    <col min="5123" max="5123" width="31.7109375" style="66" customWidth="1"/>
    <col min="5124" max="5124" width="10.42578125" style="66" customWidth="1"/>
    <col min="5125" max="5125" width="7.7109375" style="66" customWidth="1"/>
    <col min="5126" max="5127" width="14.85546875" style="66" bestFit="1" customWidth="1"/>
    <col min="5128" max="5145" width="0" style="66" hidden="1" customWidth="1"/>
    <col min="5146" max="5146" width="10" style="66" customWidth="1"/>
    <col min="5147" max="5147" width="10.28515625" style="66" customWidth="1"/>
    <col min="5148" max="5148" width="0" style="66" hidden="1" customWidth="1"/>
    <col min="5149" max="5151" width="6.7109375" style="66" customWidth="1"/>
    <col min="5152" max="5152" width="36.5703125" style="66" customWidth="1"/>
    <col min="5153" max="5376" width="11.42578125" style="66"/>
    <col min="5377" max="5377" width="5.42578125" style="66" customWidth="1"/>
    <col min="5378" max="5378" width="12" style="66" customWidth="1"/>
    <col min="5379" max="5379" width="31.7109375" style="66" customWidth="1"/>
    <col min="5380" max="5380" width="10.42578125" style="66" customWidth="1"/>
    <col min="5381" max="5381" width="7.7109375" style="66" customWidth="1"/>
    <col min="5382" max="5383" width="14.85546875" style="66" bestFit="1" customWidth="1"/>
    <col min="5384" max="5401" width="0" style="66" hidden="1" customWidth="1"/>
    <col min="5402" max="5402" width="10" style="66" customWidth="1"/>
    <col min="5403" max="5403" width="10.28515625" style="66" customWidth="1"/>
    <col min="5404" max="5404" width="0" style="66" hidden="1" customWidth="1"/>
    <col min="5405" max="5407" width="6.7109375" style="66" customWidth="1"/>
    <col min="5408" max="5408" width="36.5703125" style="66" customWidth="1"/>
    <col min="5409" max="5632" width="11.42578125" style="66"/>
    <col min="5633" max="5633" width="5.42578125" style="66" customWidth="1"/>
    <col min="5634" max="5634" width="12" style="66" customWidth="1"/>
    <col min="5635" max="5635" width="31.7109375" style="66" customWidth="1"/>
    <col min="5636" max="5636" width="10.42578125" style="66" customWidth="1"/>
    <col min="5637" max="5637" width="7.7109375" style="66" customWidth="1"/>
    <col min="5638" max="5639" width="14.85546875" style="66" bestFit="1" customWidth="1"/>
    <col min="5640" max="5657" width="0" style="66" hidden="1" customWidth="1"/>
    <col min="5658" max="5658" width="10" style="66" customWidth="1"/>
    <col min="5659" max="5659" width="10.28515625" style="66" customWidth="1"/>
    <col min="5660" max="5660" width="0" style="66" hidden="1" customWidth="1"/>
    <col min="5661" max="5663" width="6.7109375" style="66" customWidth="1"/>
    <col min="5664" max="5664" width="36.5703125" style="66" customWidth="1"/>
    <col min="5665" max="5888" width="11.42578125" style="66"/>
    <col min="5889" max="5889" width="5.42578125" style="66" customWidth="1"/>
    <col min="5890" max="5890" width="12" style="66" customWidth="1"/>
    <col min="5891" max="5891" width="31.7109375" style="66" customWidth="1"/>
    <col min="5892" max="5892" width="10.42578125" style="66" customWidth="1"/>
    <col min="5893" max="5893" width="7.7109375" style="66" customWidth="1"/>
    <col min="5894" max="5895" width="14.85546875" style="66" bestFit="1" customWidth="1"/>
    <col min="5896" max="5913" width="0" style="66" hidden="1" customWidth="1"/>
    <col min="5914" max="5914" width="10" style="66" customWidth="1"/>
    <col min="5915" max="5915" width="10.28515625" style="66" customWidth="1"/>
    <col min="5916" max="5916" width="0" style="66" hidden="1" customWidth="1"/>
    <col min="5917" max="5919" width="6.7109375" style="66" customWidth="1"/>
    <col min="5920" max="5920" width="36.5703125" style="66" customWidth="1"/>
    <col min="5921" max="6144" width="11.42578125" style="66"/>
    <col min="6145" max="6145" width="5.42578125" style="66" customWidth="1"/>
    <col min="6146" max="6146" width="12" style="66" customWidth="1"/>
    <col min="6147" max="6147" width="31.7109375" style="66" customWidth="1"/>
    <col min="6148" max="6148" width="10.42578125" style="66" customWidth="1"/>
    <col min="6149" max="6149" width="7.7109375" style="66" customWidth="1"/>
    <col min="6150" max="6151" width="14.85546875" style="66" bestFit="1" customWidth="1"/>
    <col min="6152" max="6169" width="0" style="66" hidden="1" customWidth="1"/>
    <col min="6170" max="6170" width="10" style="66" customWidth="1"/>
    <col min="6171" max="6171" width="10.28515625" style="66" customWidth="1"/>
    <col min="6172" max="6172" width="0" style="66" hidden="1" customWidth="1"/>
    <col min="6173" max="6175" width="6.7109375" style="66" customWidth="1"/>
    <col min="6176" max="6176" width="36.5703125" style="66" customWidth="1"/>
    <col min="6177" max="6400" width="11.42578125" style="66"/>
    <col min="6401" max="6401" width="5.42578125" style="66" customWidth="1"/>
    <col min="6402" max="6402" width="12" style="66" customWidth="1"/>
    <col min="6403" max="6403" width="31.7109375" style="66" customWidth="1"/>
    <col min="6404" max="6404" width="10.42578125" style="66" customWidth="1"/>
    <col min="6405" max="6405" width="7.7109375" style="66" customWidth="1"/>
    <col min="6406" max="6407" width="14.85546875" style="66" bestFit="1" customWidth="1"/>
    <col min="6408" max="6425" width="0" style="66" hidden="1" customWidth="1"/>
    <col min="6426" max="6426" width="10" style="66" customWidth="1"/>
    <col min="6427" max="6427" width="10.28515625" style="66" customWidth="1"/>
    <col min="6428" max="6428" width="0" style="66" hidden="1" customWidth="1"/>
    <col min="6429" max="6431" width="6.7109375" style="66" customWidth="1"/>
    <col min="6432" max="6432" width="36.5703125" style="66" customWidth="1"/>
    <col min="6433" max="6656" width="11.42578125" style="66"/>
    <col min="6657" max="6657" width="5.42578125" style="66" customWidth="1"/>
    <col min="6658" max="6658" width="12" style="66" customWidth="1"/>
    <col min="6659" max="6659" width="31.7109375" style="66" customWidth="1"/>
    <col min="6660" max="6660" width="10.42578125" style="66" customWidth="1"/>
    <col min="6661" max="6661" width="7.7109375" style="66" customWidth="1"/>
    <col min="6662" max="6663" width="14.85546875" style="66" bestFit="1" customWidth="1"/>
    <col min="6664" max="6681" width="0" style="66" hidden="1" customWidth="1"/>
    <col min="6682" max="6682" width="10" style="66" customWidth="1"/>
    <col min="6683" max="6683" width="10.28515625" style="66" customWidth="1"/>
    <col min="6684" max="6684" width="0" style="66" hidden="1" customWidth="1"/>
    <col min="6685" max="6687" width="6.7109375" style="66" customWidth="1"/>
    <col min="6688" max="6688" width="36.5703125" style="66" customWidth="1"/>
    <col min="6689" max="6912" width="11.42578125" style="66"/>
    <col min="6913" max="6913" width="5.42578125" style="66" customWidth="1"/>
    <col min="6914" max="6914" width="12" style="66" customWidth="1"/>
    <col min="6915" max="6915" width="31.7109375" style="66" customWidth="1"/>
    <col min="6916" max="6916" width="10.42578125" style="66" customWidth="1"/>
    <col min="6917" max="6917" width="7.7109375" style="66" customWidth="1"/>
    <col min="6918" max="6919" width="14.85546875" style="66" bestFit="1" customWidth="1"/>
    <col min="6920" max="6937" width="0" style="66" hidden="1" customWidth="1"/>
    <col min="6938" max="6938" width="10" style="66" customWidth="1"/>
    <col min="6939" max="6939" width="10.28515625" style="66" customWidth="1"/>
    <col min="6940" max="6940" width="0" style="66" hidden="1" customWidth="1"/>
    <col min="6941" max="6943" width="6.7109375" style="66" customWidth="1"/>
    <col min="6944" max="6944" width="36.5703125" style="66" customWidth="1"/>
    <col min="6945" max="7168" width="11.42578125" style="66"/>
    <col min="7169" max="7169" width="5.42578125" style="66" customWidth="1"/>
    <col min="7170" max="7170" width="12" style="66" customWidth="1"/>
    <col min="7171" max="7171" width="31.7109375" style="66" customWidth="1"/>
    <col min="7172" max="7172" width="10.42578125" style="66" customWidth="1"/>
    <col min="7173" max="7173" width="7.7109375" style="66" customWidth="1"/>
    <col min="7174" max="7175" width="14.85546875" style="66" bestFit="1" customWidth="1"/>
    <col min="7176" max="7193" width="0" style="66" hidden="1" customWidth="1"/>
    <col min="7194" max="7194" width="10" style="66" customWidth="1"/>
    <col min="7195" max="7195" width="10.28515625" style="66" customWidth="1"/>
    <col min="7196" max="7196" width="0" style="66" hidden="1" customWidth="1"/>
    <col min="7197" max="7199" width="6.7109375" style="66" customWidth="1"/>
    <col min="7200" max="7200" width="36.5703125" style="66" customWidth="1"/>
    <col min="7201" max="7424" width="11.42578125" style="66"/>
    <col min="7425" max="7425" width="5.42578125" style="66" customWidth="1"/>
    <col min="7426" max="7426" width="12" style="66" customWidth="1"/>
    <col min="7427" max="7427" width="31.7109375" style="66" customWidth="1"/>
    <col min="7428" max="7428" width="10.42578125" style="66" customWidth="1"/>
    <col min="7429" max="7429" width="7.7109375" style="66" customWidth="1"/>
    <col min="7430" max="7431" width="14.85546875" style="66" bestFit="1" customWidth="1"/>
    <col min="7432" max="7449" width="0" style="66" hidden="1" customWidth="1"/>
    <col min="7450" max="7450" width="10" style="66" customWidth="1"/>
    <col min="7451" max="7451" width="10.28515625" style="66" customWidth="1"/>
    <col min="7452" max="7452" width="0" style="66" hidden="1" customWidth="1"/>
    <col min="7453" max="7455" width="6.7109375" style="66" customWidth="1"/>
    <col min="7456" max="7456" width="36.5703125" style="66" customWidth="1"/>
    <col min="7457" max="7680" width="11.42578125" style="66"/>
    <col min="7681" max="7681" width="5.42578125" style="66" customWidth="1"/>
    <col min="7682" max="7682" width="12" style="66" customWidth="1"/>
    <col min="7683" max="7683" width="31.7109375" style="66" customWidth="1"/>
    <col min="7684" max="7684" width="10.42578125" style="66" customWidth="1"/>
    <col min="7685" max="7685" width="7.7109375" style="66" customWidth="1"/>
    <col min="7686" max="7687" width="14.85546875" style="66" bestFit="1" customWidth="1"/>
    <col min="7688" max="7705" width="0" style="66" hidden="1" customWidth="1"/>
    <col min="7706" max="7706" width="10" style="66" customWidth="1"/>
    <col min="7707" max="7707" width="10.28515625" style="66" customWidth="1"/>
    <col min="7708" max="7708" width="0" style="66" hidden="1" customWidth="1"/>
    <col min="7709" max="7711" width="6.7109375" style="66" customWidth="1"/>
    <col min="7712" max="7712" width="36.5703125" style="66" customWidth="1"/>
    <col min="7713" max="7936" width="11.42578125" style="66"/>
    <col min="7937" max="7937" width="5.42578125" style="66" customWidth="1"/>
    <col min="7938" max="7938" width="12" style="66" customWidth="1"/>
    <col min="7939" max="7939" width="31.7109375" style="66" customWidth="1"/>
    <col min="7940" max="7940" width="10.42578125" style="66" customWidth="1"/>
    <col min="7941" max="7941" width="7.7109375" style="66" customWidth="1"/>
    <col min="7942" max="7943" width="14.85546875" style="66" bestFit="1" customWidth="1"/>
    <col min="7944" max="7961" width="0" style="66" hidden="1" customWidth="1"/>
    <col min="7962" max="7962" width="10" style="66" customWidth="1"/>
    <col min="7963" max="7963" width="10.28515625" style="66" customWidth="1"/>
    <col min="7964" max="7964" width="0" style="66" hidden="1" customWidth="1"/>
    <col min="7965" max="7967" width="6.7109375" style="66" customWidth="1"/>
    <col min="7968" max="7968" width="36.5703125" style="66" customWidth="1"/>
    <col min="7969" max="8192" width="11.42578125" style="66"/>
    <col min="8193" max="8193" width="5.42578125" style="66" customWidth="1"/>
    <col min="8194" max="8194" width="12" style="66" customWidth="1"/>
    <col min="8195" max="8195" width="31.7109375" style="66" customWidth="1"/>
    <col min="8196" max="8196" width="10.42578125" style="66" customWidth="1"/>
    <col min="8197" max="8197" width="7.7109375" style="66" customWidth="1"/>
    <col min="8198" max="8199" width="14.85546875" style="66" bestFit="1" customWidth="1"/>
    <col min="8200" max="8217" width="0" style="66" hidden="1" customWidth="1"/>
    <col min="8218" max="8218" width="10" style="66" customWidth="1"/>
    <col min="8219" max="8219" width="10.28515625" style="66" customWidth="1"/>
    <col min="8220" max="8220" width="0" style="66" hidden="1" customWidth="1"/>
    <col min="8221" max="8223" width="6.7109375" style="66" customWidth="1"/>
    <col min="8224" max="8224" width="36.5703125" style="66" customWidth="1"/>
    <col min="8225" max="8448" width="11.42578125" style="66"/>
    <col min="8449" max="8449" width="5.42578125" style="66" customWidth="1"/>
    <col min="8450" max="8450" width="12" style="66" customWidth="1"/>
    <col min="8451" max="8451" width="31.7109375" style="66" customWidth="1"/>
    <col min="8452" max="8452" width="10.42578125" style="66" customWidth="1"/>
    <col min="8453" max="8453" width="7.7109375" style="66" customWidth="1"/>
    <col min="8454" max="8455" width="14.85546875" style="66" bestFit="1" customWidth="1"/>
    <col min="8456" max="8473" width="0" style="66" hidden="1" customWidth="1"/>
    <col min="8474" max="8474" width="10" style="66" customWidth="1"/>
    <col min="8475" max="8475" width="10.28515625" style="66" customWidth="1"/>
    <col min="8476" max="8476" width="0" style="66" hidden="1" customWidth="1"/>
    <col min="8477" max="8479" width="6.7109375" style="66" customWidth="1"/>
    <col min="8480" max="8480" width="36.5703125" style="66" customWidth="1"/>
    <col min="8481" max="8704" width="11.42578125" style="66"/>
    <col min="8705" max="8705" width="5.42578125" style="66" customWidth="1"/>
    <col min="8706" max="8706" width="12" style="66" customWidth="1"/>
    <col min="8707" max="8707" width="31.7109375" style="66" customWidth="1"/>
    <col min="8708" max="8708" width="10.42578125" style="66" customWidth="1"/>
    <col min="8709" max="8709" width="7.7109375" style="66" customWidth="1"/>
    <col min="8710" max="8711" width="14.85546875" style="66" bestFit="1" customWidth="1"/>
    <col min="8712" max="8729" width="0" style="66" hidden="1" customWidth="1"/>
    <col min="8730" max="8730" width="10" style="66" customWidth="1"/>
    <col min="8731" max="8731" width="10.28515625" style="66" customWidth="1"/>
    <col min="8732" max="8732" width="0" style="66" hidden="1" customWidth="1"/>
    <col min="8733" max="8735" width="6.7109375" style="66" customWidth="1"/>
    <col min="8736" max="8736" width="36.5703125" style="66" customWidth="1"/>
    <col min="8737" max="8960" width="11.42578125" style="66"/>
    <col min="8961" max="8961" width="5.42578125" style="66" customWidth="1"/>
    <col min="8962" max="8962" width="12" style="66" customWidth="1"/>
    <col min="8963" max="8963" width="31.7109375" style="66" customWidth="1"/>
    <col min="8964" max="8964" width="10.42578125" style="66" customWidth="1"/>
    <col min="8965" max="8965" width="7.7109375" style="66" customWidth="1"/>
    <col min="8966" max="8967" width="14.85546875" style="66" bestFit="1" customWidth="1"/>
    <col min="8968" max="8985" width="0" style="66" hidden="1" customWidth="1"/>
    <col min="8986" max="8986" width="10" style="66" customWidth="1"/>
    <col min="8987" max="8987" width="10.28515625" style="66" customWidth="1"/>
    <col min="8988" max="8988" width="0" style="66" hidden="1" customWidth="1"/>
    <col min="8989" max="8991" width="6.7109375" style="66" customWidth="1"/>
    <col min="8992" max="8992" width="36.5703125" style="66" customWidth="1"/>
    <col min="8993" max="9216" width="11.42578125" style="66"/>
    <col min="9217" max="9217" width="5.42578125" style="66" customWidth="1"/>
    <col min="9218" max="9218" width="12" style="66" customWidth="1"/>
    <col min="9219" max="9219" width="31.7109375" style="66" customWidth="1"/>
    <col min="9220" max="9220" width="10.42578125" style="66" customWidth="1"/>
    <col min="9221" max="9221" width="7.7109375" style="66" customWidth="1"/>
    <col min="9222" max="9223" width="14.85546875" style="66" bestFit="1" customWidth="1"/>
    <col min="9224" max="9241" width="0" style="66" hidden="1" customWidth="1"/>
    <col min="9242" max="9242" width="10" style="66" customWidth="1"/>
    <col min="9243" max="9243" width="10.28515625" style="66" customWidth="1"/>
    <col min="9244" max="9244" width="0" style="66" hidden="1" customWidth="1"/>
    <col min="9245" max="9247" width="6.7109375" style="66" customWidth="1"/>
    <col min="9248" max="9248" width="36.5703125" style="66" customWidth="1"/>
    <col min="9249" max="9472" width="11.42578125" style="66"/>
    <col min="9473" max="9473" width="5.42578125" style="66" customWidth="1"/>
    <col min="9474" max="9474" width="12" style="66" customWidth="1"/>
    <col min="9475" max="9475" width="31.7109375" style="66" customWidth="1"/>
    <col min="9476" max="9476" width="10.42578125" style="66" customWidth="1"/>
    <col min="9477" max="9477" width="7.7109375" style="66" customWidth="1"/>
    <col min="9478" max="9479" width="14.85546875" style="66" bestFit="1" customWidth="1"/>
    <col min="9480" max="9497" width="0" style="66" hidden="1" customWidth="1"/>
    <col min="9498" max="9498" width="10" style="66" customWidth="1"/>
    <col min="9499" max="9499" width="10.28515625" style="66" customWidth="1"/>
    <col min="9500" max="9500" width="0" style="66" hidden="1" customWidth="1"/>
    <col min="9501" max="9503" width="6.7109375" style="66" customWidth="1"/>
    <col min="9504" max="9504" width="36.5703125" style="66" customWidth="1"/>
    <col min="9505" max="9728" width="11.42578125" style="66"/>
    <col min="9729" max="9729" width="5.42578125" style="66" customWidth="1"/>
    <col min="9730" max="9730" width="12" style="66" customWidth="1"/>
    <col min="9731" max="9731" width="31.7109375" style="66" customWidth="1"/>
    <col min="9732" max="9732" width="10.42578125" style="66" customWidth="1"/>
    <col min="9733" max="9733" width="7.7109375" style="66" customWidth="1"/>
    <col min="9734" max="9735" width="14.85546875" style="66" bestFit="1" customWidth="1"/>
    <col min="9736" max="9753" width="0" style="66" hidden="1" customWidth="1"/>
    <col min="9754" max="9754" width="10" style="66" customWidth="1"/>
    <col min="9755" max="9755" width="10.28515625" style="66" customWidth="1"/>
    <col min="9756" max="9756" width="0" style="66" hidden="1" customWidth="1"/>
    <col min="9757" max="9759" width="6.7109375" style="66" customWidth="1"/>
    <col min="9760" max="9760" width="36.5703125" style="66" customWidth="1"/>
    <col min="9761" max="9984" width="11.42578125" style="66"/>
    <col min="9985" max="9985" width="5.42578125" style="66" customWidth="1"/>
    <col min="9986" max="9986" width="12" style="66" customWidth="1"/>
    <col min="9987" max="9987" width="31.7109375" style="66" customWidth="1"/>
    <col min="9988" max="9988" width="10.42578125" style="66" customWidth="1"/>
    <col min="9989" max="9989" width="7.7109375" style="66" customWidth="1"/>
    <col min="9990" max="9991" width="14.85546875" style="66" bestFit="1" customWidth="1"/>
    <col min="9992" max="10009" width="0" style="66" hidden="1" customWidth="1"/>
    <col min="10010" max="10010" width="10" style="66" customWidth="1"/>
    <col min="10011" max="10011" width="10.28515625" style="66" customWidth="1"/>
    <col min="10012" max="10012" width="0" style="66" hidden="1" customWidth="1"/>
    <col min="10013" max="10015" width="6.7109375" style="66" customWidth="1"/>
    <col min="10016" max="10016" width="36.5703125" style="66" customWidth="1"/>
    <col min="10017" max="10240" width="11.42578125" style="66"/>
    <col min="10241" max="10241" width="5.42578125" style="66" customWidth="1"/>
    <col min="10242" max="10242" width="12" style="66" customWidth="1"/>
    <col min="10243" max="10243" width="31.7109375" style="66" customWidth="1"/>
    <col min="10244" max="10244" width="10.42578125" style="66" customWidth="1"/>
    <col min="10245" max="10245" width="7.7109375" style="66" customWidth="1"/>
    <col min="10246" max="10247" width="14.85546875" style="66" bestFit="1" customWidth="1"/>
    <col min="10248" max="10265" width="0" style="66" hidden="1" customWidth="1"/>
    <col min="10266" max="10266" width="10" style="66" customWidth="1"/>
    <col min="10267" max="10267" width="10.28515625" style="66" customWidth="1"/>
    <col min="10268" max="10268" width="0" style="66" hidden="1" customWidth="1"/>
    <col min="10269" max="10271" width="6.7109375" style="66" customWidth="1"/>
    <col min="10272" max="10272" width="36.5703125" style="66" customWidth="1"/>
    <col min="10273" max="10496" width="11.42578125" style="66"/>
    <col min="10497" max="10497" width="5.42578125" style="66" customWidth="1"/>
    <col min="10498" max="10498" width="12" style="66" customWidth="1"/>
    <col min="10499" max="10499" width="31.7109375" style="66" customWidth="1"/>
    <col min="10500" max="10500" width="10.42578125" style="66" customWidth="1"/>
    <col min="10501" max="10501" width="7.7109375" style="66" customWidth="1"/>
    <col min="10502" max="10503" width="14.85546875" style="66" bestFit="1" customWidth="1"/>
    <col min="10504" max="10521" width="0" style="66" hidden="1" customWidth="1"/>
    <col min="10522" max="10522" width="10" style="66" customWidth="1"/>
    <col min="10523" max="10523" width="10.28515625" style="66" customWidth="1"/>
    <col min="10524" max="10524" width="0" style="66" hidden="1" customWidth="1"/>
    <col min="10525" max="10527" width="6.7109375" style="66" customWidth="1"/>
    <col min="10528" max="10528" width="36.5703125" style="66" customWidth="1"/>
    <col min="10529" max="10752" width="11.42578125" style="66"/>
    <col min="10753" max="10753" width="5.42578125" style="66" customWidth="1"/>
    <col min="10754" max="10754" width="12" style="66" customWidth="1"/>
    <col min="10755" max="10755" width="31.7109375" style="66" customWidth="1"/>
    <col min="10756" max="10756" width="10.42578125" style="66" customWidth="1"/>
    <col min="10757" max="10757" width="7.7109375" style="66" customWidth="1"/>
    <col min="10758" max="10759" width="14.85546875" style="66" bestFit="1" customWidth="1"/>
    <col min="10760" max="10777" width="0" style="66" hidden="1" customWidth="1"/>
    <col min="10778" max="10778" width="10" style="66" customWidth="1"/>
    <col min="10779" max="10779" width="10.28515625" style="66" customWidth="1"/>
    <col min="10780" max="10780" width="0" style="66" hidden="1" customWidth="1"/>
    <col min="10781" max="10783" width="6.7109375" style="66" customWidth="1"/>
    <col min="10784" max="10784" width="36.5703125" style="66" customWidth="1"/>
    <col min="10785" max="11008" width="11.42578125" style="66"/>
    <col min="11009" max="11009" width="5.42578125" style="66" customWidth="1"/>
    <col min="11010" max="11010" width="12" style="66" customWidth="1"/>
    <col min="11011" max="11011" width="31.7109375" style="66" customWidth="1"/>
    <col min="11012" max="11012" width="10.42578125" style="66" customWidth="1"/>
    <col min="11013" max="11013" width="7.7109375" style="66" customWidth="1"/>
    <col min="11014" max="11015" width="14.85546875" style="66" bestFit="1" customWidth="1"/>
    <col min="11016" max="11033" width="0" style="66" hidden="1" customWidth="1"/>
    <col min="11034" max="11034" width="10" style="66" customWidth="1"/>
    <col min="11035" max="11035" width="10.28515625" style="66" customWidth="1"/>
    <col min="11036" max="11036" width="0" style="66" hidden="1" customWidth="1"/>
    <col min="11037" max="11039" width="6.7109375" style="66" customWidth="1"/>
    <col min="11040" max="11040" width="36.5703125" style="66" customWidth="1"/>
    <col min="11041" max="11264" width="11.42578125" style="66"/>
    <col min="11265" max="11265" width="5.42578125" style="66" customWidth="1"/>
    <col min="11266" max="11266" width="12" style="66" customWidth="1"/>
    <col min="11267" max="11267" width="31.7109375" style="66" customWidth="1"/>
    <col min="11268" max="11268" width="10.42578125" style="66" customWidth="1"/>
    <col min="11269" max="11269" width="7.7109375" style="66" customWidth="1"/>
    <col min="11270" max="11271" width="14.85546875" style="66" bestFit="1" customWidth="1"/>
    <col min="11272" max="11289" width="0" style="66" hidden="1" customWidth="1"/>
    <col min="11290" max="11290" width="10" style="66" customWidth="1"/>
    <col min="11291" max="11291" width="10.28515625" style="66" customWidth="1"/>
    <col min="11292" max="11292" width="0" style="66" hidden="1" customWidth="1"/>
    <col min="11293" max="11295" width="6.7109375" style="66" customWidth="1"/>
    <col min="11296" max="11296" width="36.5703125" style="66" customWidth="1"/>
    <col min="11297" max="11520" width="11.42578125" style="66"/>
    <col min="11521" max="11521" width="5.42578125" style="66" customWidth="1"/>
    <col min="11522" max="11522" width="12" style="66" customWidth="1"/>
    <col min="11523" max="11523" width="31.7109375" style="66" customWidth="1"/>
    <col min="11524" max="11524" width="10.42578125" style="66" customWidth="1"/>
    <col min="11525" max="11525" width="7.7109375" style="66" customWidth="1"/>
    <col min="11526" max="11527" width="14.85546875" style="66" bestFit="1" customWidth="1"/>
    <col min="11528" max="11545" width="0" style="66" hidden="1" customWidth="1"/>
    <col min="11546" max="11546" width="10" style="66" customWidth="1"/>
    <col min="11547" max="11547" width="10.28515625" style="66" customWidth="1"/>
    <col min="11548" max="11548" width="0" style="66" hidden="1" customWidth="1"/>
    <col min="11549" max="11551" width="6.7109375" style="66" customWidth="1"/>
    <col min="11552" max="11552" width="36.5703125" style="66" customWidth="1"/>
    <col min="11553" max="11776" width="11.42578125" style="66"/>
    <col min="11777" max="11777" width="5.42578125" style="66" customWidth="1"/>
    <col min="11778" max="11778" width="12" style="66" customWidth="1"/>
    <col min="11779" max="11779" width="31.7109375" style="66" customWidth="1"/>
    <col min="11780" max="11780" width="10.42578125" style="66" customWidth="1"/>
    <col min="11781" max="11781" width="7.7109375" style="66" customWidth="1"/>
    <col min="11782" max="11783" width="14.85546875" style="66" bestFit="1" customWidth="1"/>
    <col min="11784" max="11801" width="0" style="66" hidden="1" customWidth="1"/>
    <col min="11802" max="11802" width="10" style="66" customWidth="1"/>
    <col min="11803" max="11803" width="10.28515625" style="66" customWidth="1"/>
    <col min="11804" max="11804" width="0" style="66" hidden="1" customWidth="1"/>
    <col min="11805" max="11807" width="6.7109375" style="66" customWidth="1"/>
    <col min="11808" max="11808" width="36.5703125" style="66" customWidth="1"/>
    <col min="11809" max="12032" width="11.42578125" style="66"/>
    <col min="12033" max="12033" width="5.42578125" style="66" customWidth="1"/>
    <col min="12034" max="12034" width="12" style="66" customWidth="1"/>
    <col min="12035" max="12035" width="31.7109375" style="66" customWidth="1"/>
    <col min="12036" max="12036" width="10.42578125" style="66" customWidth="1"/>
    <col min="12037" max="12037" width="7.7109375" style="66" customWidth="1"/>
    <col min="12038" max="12039" width="14.85546875" style="66" bestFit="1" customWidth="1"/>
    <col min="12040" max="12057" width="0" style="66" hidden="1" customWidth="1"/>
    <col min="12058" max="12058" width="10" style="66" customWidth="1"/>
    <col min="12059" max="12059" width="10.28515625" style="66" customWidth="1"/>
    <col min="12060" max="12060" width="0" style="66" hidden="1" customWidth="1"/>
    <col min="12061" max="12063" width="6.7109375" style="66" customWidth="1"/>
    <col min="12064" max="12064" width="36.5703125" style="66" customWidth="1"/>
    <col min="12065" max="12288" width="11.42578125" style="66"/>
    <col min="12289" max="12289" width="5.42578125" style="66" customWidth="1"/>
    <col min="12290" max="12290" width="12" style="66" customWidth="1"/>
    <col min="12291" max="12291" width="31.7109375" style="66" customWidth="1"/>
    <col min="12292" max="12292" width="10.42578125" style="66" customWidth="1"/>
    <col min="12293" max="12293" width="7.7109375" style="66" customWidth="1"/>
    <col min="12294" max="12295" width="14.85546875" style="66" bestFit="1" customWidth="1"/>
    <col min="12296" max="12313" width="0" style="66" hidden="1" customWidth="1"/>
    <col min="12314" max="12314" width="10" style="66" customWidth="1"/>
    <col min="12315" max="12315" width="10.28515625" style="66" customWidth="1"/>
    <col min="12316" max="12316" width="0" style="66" hidden="1" customWidth="1"/>
    <col min="12317" max="12319" width="6.7109375" style="66" customWidth="1"/>
    <col min="12320" max="12320" width="36.5703125" style="66" customWidth="1"/>
    <col min="12321" max="12544" width="11.42578125" style="66"/>
    <col min="12545" max="12545" width="5.42578125" style="66" customWidth="1"/>
    <col min="12546" max="12546" width="12" style="66" customWidth="1"/>
    <col min="12547" max="12547" width="31.7109375" style="66" customWidth="1"/>
    <col min="12548" max="12548" width="10.42578125" style="66" customWidth="1"/>
    <col min="12549" max="12549" width="7.7109375" style="66" customWidth="1"/>
    <col min="12550" max="12551" width="14.85546875" style="66" bestFit="1" customWidth="1"/>
    <col min="12552" max="12569" width="0" style="66" hidden="1" customWidth="1"/>
    <col min="12570" max="12570" width="10" style="66" customWidth="1"/>
    <col min="12571" max="12571" width="10.28515625" style="66" customWidth="1"/>
    <col min="12572" max="12572" width="0" style="66" hidden="1" customWidth="1"/>
    <col min="12573" max="12575" width="6.7109375" style="66" customWidth="1"/>
    <col min="12576" max="12576" width="36.5703125" style="66" customWidth="1"/>
    <col min="12577" max="12800" width="11.42578125" style="66"/>
    <col min="12801" max="12801" width="5.42578125" style="66" customWidth="1"/>
    <col min="12802" max="12802" width="12" style="66" customWidth="1"/>
    <col min="12803" max="12803" width="31.7109375" style="66" customWidth="1"/>
    <col min="12804" max="12804" width="10.42578125" style="66" customWidth="1"/>
    <col min="12805" max="12805" width="7.7109375" style="66" customWidth="1"/>
    <col min="12806" max="12807" width="14.85546875" style="66" bestFit="1" customWidth="1"/>
    <col min="12808" max="12825" width="0" style="66" hidden="1" customWidth="1"/>
    <col min="12826" max="12826" width="10" style="66" customWidth="1"/>
    <col min="12827" max="12827" width="10.28515625" style="66" customWidth="1"/>
    <col min="12828" max="12828" width="0" style="66" hidden="1" customWidth="1"/>
    <col min="12829" max="12831" width="6.7109375" style="66" customWidth="1"/>
    <col min="12832" max="12832" width="36.5703125" style="66" customWidth="1"/>
    <col min="12833" max="13056" width="11.42578125" style="66"/>
    <col min="13057" max="13057" width="5.42578125" style="66" customWidth="1"/>
    <col min="13058" max="13058" width="12" style="66" customWidth="1"/>
    <col min="13059" max="13059" width="31.7109375" style="66" customWidth="1"/>
    <col min="13060" max="13060" width="10.42578125" style="66" customWidth="1"/>
    <col min="13061" max="13061" width="7.7109375" style="66" customWidth="1"/>
    <col min="13062" max="13063" width="14.85546875" style="66" bestFit="1" customWidth="1"/>
    <col min="13064" max="13081" width="0" style="66" hidden="1" customWidth="1"/>
    <col min="13082" max="13082" width="10" style="66" customWidth="1"/>
    <col min="13083" max="13083" width="10.28515625" style="66" customWidth="1"/>
    <col min="13084" max="13084" width="0" style="66" hidden="1" customWidth="1"/>
    <col min="13085" max="13087" width="6.7109375" style="66" customWidth="1"/>
    <col min="13088" max="13088" width="36.5703125" style="66" customWidth="1"/>
    <col min="13089" max="13312" width="11.42578125" style="66"/>
    <col min="13313" max="13313" width="5.42578125" style="66" customWidth="1"/>
    <col min="13314" max="13314" width="12" style="66" customWidth="1"/>
    <col min="13315" max="13315" width="31.7109375" style="66" customWidth="1"/>
    <col min="13316" max="13316" width="10.42578125" style="66" customWidth="1"/>
    <col min="13317" max="13317" width="7.7109375" style="66" customWidth="1"/>
    <col min="13318" max="13319" width="14.85546875" style="66" bestFit="1" customWidth="1"/>
    <col min="13320" max="13337" width="0" style="66" hidden="1" customWidth="1"/>
    <col min="13338" max="13338" width="10" style="66" customWidth="1"/>
    <col min="13339" max="13339" width="10.28515625" style="66" customWidth="1"/>
    <col min="13340" max="13340" width="0" style="66" hidden="1" customWidth="1"/>
    <col min="13341" max="13343" width="6.7109375" style="66" customWidth="1"/>
    <col min="13344" max="13344" width="36.5703125" style="66" customWidth="1"/>
    <col min="13345" max="13568" width="11.42578125" style="66"/>
    <col min="13569" max="13569" width="5.42578125" style="66" customWidth="1"/>
    <col min="13570" max="13570" width="12" style="66" customWidth="1"/>
    <col min="13571" max="13571" width="31.7109375" style="66" customWidth="1"/>
    <col min="13572" max="13572" width="10.42578125" style="66" customWidth="1"/>
    <col min="13573" max="13573" width="7.7109375" style="66" customWidth="1"/>
    <col min="13574" max="13575" width="14.85546875" style="66" bestFit="1" customWidth="1"/>
    <col min="13576" max="13593" width="0" style="66" hidden="1" customWidth="1"/>
    <col min="13594" max="13594" width="10" style="66" customWidth="1"/>
    <col min="13595" max="13595" width="10.28515625" style="66" customWidth="1"/>
    <col min="13596" max="13596" width="0" style="66" hidden="1" customWidth="1"/>
    <col min="13597" max="13599" width="6.7109375" style="66" customWidth="1"/>
    <col min="13600" max="13600" width="36.5703125" style="66" customWidth="1"/>
    <col min="13601" max="13824" width="11.42578125" style="66"/>
    <col min="13825" max="13825" width="5.42578125" style="66" customWidth="1"/>
    <col min="13826" max="13826" width="12" style="66" customWidth="1"/>
    <col min="13827" max="13827" width="31.7109375" style="66" customWidth="1"/>
    <col min="13828" max="13828" width="10.42578125" style="66" customWidth="1"/>
    <col min="13829" max="13829" width="7.7109375" style="66" customWidth="1"/>
    <col min="13830" max="13831" width="14.85546875" style="66" bestFit="1" customWidth="1"/>
    <col min="13832" max="13849" width="0" style="66" hidden="1" customWidth="1"/>
    <col min="13850" max="13850" width="10" style="66" customWidth="1"/>
    <col min="13851" max="13851" width="10.28515625" style="66" customWidth="1"/>
    <col min="13852" max="13852" width="0" style="66" hidden="1" customWidth="1"/>
    <col min="13853" max="13855" width="6.7109375" style="66" customWidth="1"/>
    <col min="13856" max="13856" width="36.5703125" style="66" customWidth="1"/>
    <col min="13857" max="14080" width="11.42578125" style="66"/>
    <col min="14081" max="14081" width="5.42578125" style="66" customWidth="1"/>
    <col min="14082" max="14082" width="12" style="66" customWidth="1"/>
    <col min="14083" max="14083" width="31.7109375" style="66" customWidth="1"/>
    <col min="14084" max="14084" width="10.42578125" style="66" customWidth="1"/>
    <col min="14085" max="14085" width="7.7109375" style="66" customWidth="1"/>
    <col min="14086" max="14087" width="14.85546875" style="66" bestFit="1" customWidth="1"/>
    <col min="14088" max="14105" width="0" style="66" hidden="1" customWidth="1"/>
    <col min="14106" max="14106" width="10" style="66" customWidth="1"/>
    <col min="14107" max="14107" width="10.28515625" style="66" customWidth="1"/>
    <col min="14108" max="14108" width="0" style="66" hidden="1" customWidth="1"/>
    <col min="14109" max="14111" width="6.7109375" style="66" customWidth="1"/>
    <col min="14112" max="14112" width="36.5703125" style="66" customWidth="1"/>
    <col min="14113" max="14336" width="11.42578125" style="66"/>
    <col min="14337" max="14337" width="5.42578125" style="66" customWidth="1"/>
    <col min="14338" max="14338" width="12" style="66" customWidth="1"/>
    <col min="14339" max="14339" width="31.7109375" style="66" customWidth="1"/>
    <col min="14340" max="14340" width="10.42578125" style="66" customWidth="1"/>
    <col min="14341" max="14341" width="7.7109375" style="66" customWidth="1"/>
    <col min="14342" max="14343" width="14.85546875" style="66" bestFit="1" customWidth="1"/>
    <col min="14344" max="14361" width="0" style="66" hidden="1" customWidth="1"/>
    <col min="14362" max="14362" width="10" style="66" customWidth="1"/>
    <col min="14363" max="14363" width="10.28515625" style="66" customWidth="1"/>
    <col min="14364" max="14364" width="0" style="66" hidden="1" customWidth="1"/>
    <col min="14365" max="14367" width="6.7109375" style="66" customWidth="1"/>
    <col min="14368" max="14368" width="36.5703125" style="66" customWidth="1"/>
    <col min="14369" max="14592" width="11.42578125" style="66"/>
    <col min="14593" max="14593" width="5.42578125" style="66" customWidth="1"/>
    <col min="14594" max="14594" width="12" style="66" customWidth="1"/>
    <col min="14595" max="14595" width="31.7109375" style="66" customWidth="1"/>
    <col min="14596" max="14596" width="10.42578125" style="66" customWidth="1"/>
    <col min="14597" max="14597" width="7.7109375" style="66" customWidth="1"/>
    <col min="14598" max="14599" width="14.85546875" style="66" bestFit="1" customWidth="1"/>
    <col min="14600" max="14617" width="0" style="66" hidden="1" customWidth="1"/>
    <col min="14618" max="14618" width="10" style="66" customWidth="1"/>
    <col min="14619" max="14619" width="10.28515625" style="66" customWidth="1"/>
    <col min="14620" max="14620" width="0" style="66" hidden="1" customWidth="1"/>
    <col min="14621" max="14623" width="6.7109375" style="66" customWidth="1"/>
    <col min="14624" max="14624" width="36.5703125" style="66" customWidth="1"/>
    <col min="14625" max="14848" width="11.42578125" style="66"/>
    <col min="14849" max="14849" width="5.42578125" style="66" customWidth="1"/>
    <col min="14850" max="14850" width="12" style="66" customWidth="1"/>
    <col min="14851" max="14851" width="31.7109375" style="66" customWidth="1"/>
    <col min="14852" max="14852" width="10.42578125" style="66" customWidth="1"/>
    <col min="14853" max="14853" width="7.7109375" style="66" customWidth="1"/>
    <col min="14854" max="14855" width="14.85546875" style="66" bestFit="1" customWidth="1"/>
    <col min="14856" max="14873" width="0" style="66" hidden="1" customWidth="1"/>
    <col min="14874" max="14874" width="10" style="66" customWidth="1"/>
    <col min="14875" max="14875" width="10.28515625" style="66" customWidth="1"/>
    <col min="14876" max="14876" width="0" style="66" hidden="1" customWidth="1"/>
    <col min="14877" max="14879" width="6.7109375" style="66" customWidth="1"/>
    <col min="14880" max="14880" width="36.5703125" style="66" customWidth="1"/>
    <col min="14881" max="15104" width="11.42578125" style="66"/>
    <col min="15105" max="15105" width="5.42578125" style="66" customWidth="1"/>
    <col min="15106" max="15106" width="12" style="66" customWidth="1"/>
    <col min="15107" max="15107" width="31.7109375" style="66" customWidth="1"/>
    <col min="15108" max="15108" width="10.42578125" style="66" customWidth="1"/>
    <col min="15109" max="15109" width="7.7109375" style="66" customWidth="1"/>
    <col min="15110" max="15111" width="14.85546875" style="66" bestFit="1" customWidth="1"/>
    <col min="15112" max="15129" width="0" style="66" hidden="1" customWidth="1"/>
    <col min="15130" max="15130" width="10" style="66" customWidth="1"/>
    <col min="15131" max="15131" width="10.28515625" style="66" customWidth="1"/>
    <col min="15132" max="15132" width="0" style="66" hidden="1" customWidth="1"/>
    <col min="15133" max="15135" width="6.7109375" style="66" customWidth="1"/>
    <col min="15136" max="15136" width="36.5703125" style="66" customWidth="1"/>
    <col min="15137" max="15360" width="11.42578125" style="66"/>
    <col min="15361" max="15361" width="5.42578125" style="66" customWidth="1"/>
    <col min="15362" max="15362" width="12" style="66" customWidth="1"/>
    <col min="15363" max="15363" width="31.7109375" style="66" customWidth="1"/>
    <col min="15364" max="15364" width="10.42578125" style="66" customWidth="1"/>
    <col min="15365" max="15365" width="7.7109375" style="66" customWidth="1"/>
    <col min="15366" max="15367" width="14.85546875" style="66" bestFit="1" customWidth="1"/>
    <col min="15368" max="15385" width="0" style="66" hidden="1" customWidth="1"/>
    <col min="15386" max="15386" width="10" style="66" customWidth="1"/>
    <col min="15387" max="15387" width="10.28515625" style="66" customWidth="1"/>
    <col min="15388" max="15388" width="0" style="66" hidden="1" customWidth="1"/>
    <col min="15389" max="15391" width="6.7109375" style="66" customWidth="1"/>
    <col min="15392" max="15392" width="36.5703125" style="66" customWidth="1"/>
    <col min="15393" max="15616" width="11.42578125" style="66"/>
    <col min="15617" max="15617" width="5.42578125" style="66" customWidth="1"/>
    <col min="15618" max="15618" width="12" style="66" customWidth="1"/>
    <col min="15619" max="15619" width="31.7109375" style="66" customWidth="1"/>
    <col min="15620" max="15620" width="10.42578125" style="66" customWidth="1"/>
    <col min="15621" max="15621" width="7.7109375" style="66" customWidth="1"/>
    <col min="15622" max="15623" width="14.85546875" style="66" bestFit="1" customWidth="1"/>
    <col min="15624" max="15641" width="0" style="66" hidden="1" customWidth="1"/>
    <col min="15642" max="15642" width="10" style="66" customWidth="1"/>
    <col min="15643" max="15643" width="10.28515625" style="66" customWidth="1"/>
    <col min="15644" max="15644" width="0" style="66" hidden="1" customWidth="1"/>
    <col min="15645" max="15647" width="6.7109375" style="66" customWidth="1"/>
    <col min="15648" max="15648" width="36.5703125" style="66" customWidth="1"/>
    <col min="15649" max="15872" width="11.42578125" style="66"/>
    <col min="15873" max="15873" width="5.42578125" style="66" customWidth="1"/>
    <col min="15874" max="15874" width="12" style="66" customWidth="1"/>
    <col min="15875" max="15875" width="31.7109375" style="66" customWidth="1"/>
    <col min="15876" max="15876" width="10.42578125" style="66" customWidth="1"/>
    <col min="15877" max="15877" width="7.7109375" style="66" customWidth="1"/>
    <col min="15878" max="15879" width="14.85546875" style="66" bestFit="1" customWidth="1"/>
    <col min="15880" max="15897" width="0" style="66" hidden="1" customWidth="1"/>
    <col min="15898" max="15898" width="10" style="66" customWidth="1"/>
    <col min="15899" max="15899" width="10.28515625" style="66" customWidth="1"/>
    <col min="15900" max="15900" width="0" style="66" hidden="1" customWidth="1"/>
    <col min="15901" max="15903" width="6.7109375" style="66" customWidth="1"/>
    <col min="15904" max="15904" width="36.5703125" style="66" customWidth="1"/>
    <col min="15905" max="16128" width="11.42578125" style="66"/>
    <col min="16129" max="16129" width="5.42578125" style="66" customWidth="1"/>
    <col min="16130" max="16130" width="12" style="66" customWidth="1"/>
    <col min="16131" max="16131" width="31.7109375" style="66" customWidth="1"/>
    <col min="16132" max="16132" width="10.42578125" style="66" customWidth="1"/>
    <col min="16133" max="16133" width="7.7109375" style="66" customWidth="1"/>
    <col min="16134" max="16135" width="14.85546875" style="66" bestFit="1" customWidth="1"/>
    <col min="16136" max="16153" width="0" style="66" hidden="1" customWidth="1"/>
    <col min="16154" max="16154" width="10" style="66" customWidth="1"/>
    <col min="16155" max="16155" width="10.28515625" style="66" customWidth="1"/>
    <col min="16156" max="16156" width="0" style="66" hidden="1" customWidth="1"/>
    <col min="16157" max="16159" width="6.7109375" style="66" customWidth="1"/>
    <col min="16160" max="16160" width="36.5703125" style="66" customWidth="1"/>
    <col min="16161" max="16384" width="11.42578125" style="66"/>
  </cols>
  <sheetData>
    <row r="1" spans="1:32">
      <c r="A1" s="431" t="s">
        <v>348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  <c r="L1" s="431"/>
      <c r="M1" s="431"/>
      <c r="N1" s="431"/>
      <c r="O1" s="431"/>
      <c r="P1" s="431"/>
      <c r="Q1" s="431"/>
      <c r="R1" s="431"/>
      <c r="S1" s="431"/>
      <c r="T1" s="431"/>
      <c r="U1" s="431"/>
      <c r="V1" s="431"/>
      <c r="W1" s="431"/>
      <c r="X1" s="431"/>
      <c r="Y1" s="431"/>
      <c r="Z1" s="431"/>
      <c r="AA1" s="431"/>
      <c r="AB1" s="431"/>
      <c r="AC1" s="431"/>
      <c r="AD1" s="431"/>
      <c r="AE1" s="431"/>
      <c r="AF1" s="431"/>
    </row>
    <row r="2" spans="1:32">
      <c r="A2" s="292" t="s">
        <v>349</v>
      </c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  <c r="V2" s="292"/>
      <c r="W2" s="292"/>
      <c r="X2" s="292"/>
      <c r="Y2" s="292"/>
      <c r="Z2" s="292"/>
      <c r="AA2" s="292"/>
      <c r="AB2" s="292"/>
      <c r="AC2" s="292"/>
      <c r="AD2" s="292"/>
      <c r="AE2" s="292"/>
      <c r="AF2" s="292"/>
    </row>
    <row r="3" spans="1:32" hidden="1">
      <c r="A3" s="293" t="s">
        <v>25</v>
      </c>
      <c r="B3" s="293"/>
      <c r="C3" s="293"/>
      <c r="D3" s="293"/>
      <c r="E3" s="293"/>
      <c r="F3" s="293"/>
      <c r="G3" s="293"/>
      <c r="H3" s="293"/>
      <c r="I3" s="293"/>
      <c r="J3" s="293"/>
      <c r="K3" s="293"/>
      <c r="L3" s="293"/>
      <c r="M3" s="293"/>
      <c r="N3" s="293"/>
      <c r="O3" s="293"/>
      <c r="P3" s="293"/>
      <c r="Q3" s="293"/>
      <c r="R3" s="293"/>
      <c r="S3" s="293"/>
      <c r="T3" s="293"/>
      <c r="U3" s="293"/>
      <c r="V3" s="293"/>
      <c r="W3" s="293"/>
      <c r="X3" s="293"/>
      <c r="Y3" s="293"/>
      <c r="Z3" s="293"/>
      <c r="AA3" s="293"/>
      <c r="AB3" s="293"/>
      <c r="AC3" s="293"/>
      <c r="AD3" s="293"/>
      <c r="AE3" s="293"/>
      <c r="AF3" s="293"/>
    </row>
    <row r="4" spans="1:32" hidden="1">
      <c r="A4" s="293" t="s">
        <v>26</v>
      </c>
      <c r="B4" s="293"/>
      <c r="C4" s="293"/>
      <c r="D4" s="293"/>
      <c r="E4" s="293"/>
      <c r="F4" s="293"/>
      <c r="G4" s="293"/>
      <c r="H4" s="293"/>
      <c r="I4" s="293"/>
      <c r="J4" s="293"/>
      <c r="K4" s="293"/>
      <c r="L4" s="293"/>
      <c r="M4" s="293"/>
      <c r="N4" s="293"/>
      <c r="O4" s="293"/>
      <c r="P4" s="293"/>
      <c r="Q4" s="293"/>
      <c r="R4" s="293"/>
      <c r="S4" s="293"/>
      <c r="T4" s="293"/>
      <c r="U4" s="293"/>
      <c r="V4" s="293"/>
      <c r="W4" s="293"/>
      <c r="X4" s="293"/>
      <c r="Y4" s="293"/>
      <c r="Z4" s="293"/>
      <c r="AA4" s="293"/>
      <c r="AB4" s="293"/>
      <c r="AC4" s="293"/>
      <c r="AD4" s="293"/>
      <c r="AE4" s="293"/>
      <c r="AF4" s="293"/>
    </row>
    <row r="5" spans="1:32" hidden="1">
      <c r="A5" s="293" t="s">
        <v>27</v>
      </c>
      <c r="B5" s="293"/>
      <c r="C5" s="293"/>
      <c r="D5" s="293"/>
      <c r="E5" s="293"/>
      <c r="F5" s="293"/>
      <c r="G5" s="293"/>
      <c r="H5" s="293"/>
      <c r="I5" s="293"/>
      <c r="J5" s="293"/>
      <c r="K5" s="293"/>
      <c r="L5" s="293"/>
      <c r="M5" s="293"/>
      <c r="N5" s="293"/>
      <c r="O5" s="293"/>
      <c r="P5" s="293"/>
      <c r="Q5" s="293"/>
      <c r="R5" s="293"/>
      <c r="S5" s="293"/>
      <c r="T5" s="293"/>
      <c r="U5" s="293"/>
      <c r="V5" s="293"/>
      <c r="W5" s="293"/>
      <c r="X5" s="293"/>
      <c r="Y5" s="293"/>
      <c r="Z5" s="293"/>
      <c r="AA5" s="293"/>
      <c r="AB5" s="293"/>
      <c r="AC5" s="293"/>
      <c r="AD5" s="293"/>
      <c r="AE5" s="293"/>
      <c r="AF5" s="293"/>
    </row>
    <row r="6" spans="1:32">
      <c r="A6" s="293" t="s">
        <v>339</v>
      </c>
      <c r="B6" s="293"/>
      <c r="C6" s="293"/>
      <c r="D6" s="293"/>
      <c r="E6" s="293"/>
      <c r="F6" s="293"/>
      <c r="G6" s="293"/>
      <c r="H6" s="293"/>
      <c r="I6" s="293"/>
      <c r="J6" s="293"/>
      <c r="K6" s="293"/>
      <c r="L6" s="293"/>
      <c r="M6" s="293"/>
      <c r="N6" s="293"/>
      <c r="O6" s="293"/>
      <c r="P6" s="293"/>
      <c r="Q6" s="293"/>
      <c r="R6" s="293"/>
      <c r="S6" s="293"/>
      <c r="T6" s="293"/>
      <c r="U6" s="293"/>
      <c r="V6" s="293"/>
      <c r="W6" s="293"/>
      <c r="X6" s="293"/>
      <c r="Y6" s="293"/>
      <c r="Z6" s="293"/>
      <c r="AA6" s="293"/>
      <c r="AB6" s="293"/>
      <c r="AC6" s="293"/>
      <c r="AD6" s="293"/>
      <c r="AE6" s="293"/>
      <c r="AF6" s="293"/>
    </row>
    <row r="7" spans="1:32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</row>
    <row r="8" spans="1:32">
      <c r="A8" s="294" t="s">
        <v>350</v>
      </c>
      <c r="B8" s="294"/>
      <c r="C8" s="270" t="s">
        <v>351</v>
      </c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</row>
    <row r="9" spans="1:32">
      <c r="A9" s="294" t="s">
        <v>352</v>
      </c>
      <c r="B9" s="435"/>
      <c r="C9" s="270" t="s">
        <v>355</v>
      </c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</row>
    <row r="10" spans="1:32">
      <c r="A10" s="294" t="s">
        <v>353</v>
      </c>
      <c r="B10" s="435"/>
      <c r="C10" s="433" t="s">
        <v>66</v>
      </c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</row>
    <row r="11" spans="1:32">
      <c r="A11" s="294"/>
      <c r="B11" s="295"/>
      <c r="C11" s="68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70"/>
    </row>
    <row r="12" spans="1:32">
      <c r="A12" s="289" t="s">
        <v>0</v>
      </c>
      <c r="B12" s="290" t="s">
        <v>0</v>
      </c>
      <c r="C12" s="290"/>
      <c r="D12" s="290"/>
      <c r="E12" s="290"/>
      <c r="F12" s="290"/>
      <c r="G12" s="290"/>
      <c r="H12" s="290"/>
      <c r="I12" s="290"/>
      <c r="J12" s="290"/>
      <c r="K12" s="290"/>
      <c r="L12" s="290"/>
      <c r="M12" s="290"/>
      <c r="N12" s="290"/>
      <c r="O12" s="290"/>
      <c r="P12" s="290"/>
      <c r="Q12" s="290"/>
      <c r="R12" s="290"/>
      <c r="S12" s="290"/>
      <c r="T12" s="290"/>
      <c r="U12" s="290"/>
      <c r="V12" s="290"/>
      <c r="W12" s="290"/>
      <c r="X12" s="290"/>
      <c r="Y12" s="290"/>
      <c r="Z12" s="290"/>
      <c r="AA12" s="290"/>
      <c r="AB12" s="290"/>
      <c r="AC12" s="290"/>
      <c r="AD12" s="290"/>
      <c r="AE12" s="290"/>
      <c r="AF12" s="291"/>
    </row>
    <row r="13" spans="1:32" ht="25.5" customHeight="1">
      <c r="A13" s="283" t="s">
        <v>99</v>
      </c>
      <c r="B13" s="284"/>
      <c r="C13" s="284"/>
      <c r="D13" s="284"/>
      <c r="E13" s="284"/>
      <c r="F13" s="284"/>
      <c r="G13" s="284"/>
      <c r="H13" s="284"/>
      <c r="I13" s="284"/>
      <c r="J13" s="284"/>
      <c r="K13" s="284"/>
      <c r="L13" s="284"/>
      <c r="M13" s="284"/>
      <c r="N13" s="284"/>
      <c r="O13" s="284"/>
      <c r="P13" s="284"/>
      <c r="Q13" s="284"/>
      <c r="R13" s="284"/>
      <c r="S13" s="284"/>
      <c r="T13" s="284"/>
      <c r="U13" s="284"/>
      <c r="V13" s="284"/>
      <c r="W13" s="284"/>
      <c r="X13" s="284"/>
      <c r="Y13" s="284"/>
      <c r="Z13" s="284"/>
      <c r="AA13" s="284"/>
      <c r="AB13" s="284"/>
      <c r="AC13" s="284"/>
      <c r="AD13" s="284"/>
      <c r="AE13" s="284"/>
      <c r="AF13" s="285"/>
    </row>
    <row r="14" spans="1:32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</row>
    <row r="15" spans="1:32" ht="12.75" customHeight="1">
      <c r="A15" s="276" t="s">
        <v>1</v>
      </c>
      <c r="B15" s="288"/>
      <c r="C15" s="277"/>
      <c r="D15" s="281" t="s">
        <v>3</v>
      </c>
      <c r="E15" s="281" t="s">
        <v>5</v>
      </c>
      <c r="F15" s="278" t="s">
        <v>6</v>
      </c>
      <c r="G15" s="279"/>
      <c r="H15" s="278" t="s">
        <v>7</v>
      </c>
      <c r="I15" s="279"/>
      <c r="J15" s="276" t="s">
        <v>8</v>
      </c>
      <c r="K15" s="277"/>
      <c r="L15" s="276" t="s">
        <v>8</v>
      </c>
      <c r="M15" s="277"/>
      <c r="N15" s="276" t="s">
        <v>28</v>
      </c>
      <c r="O15" s="277"/>
      <c r="P15" s="276" t="s">
        <v>9</v>
      </c>
      <c r="Q15" s="277"/>
      <c r="R15" s="276" t="s">
        <v>10</v>
      </c>
      <c r="S15" s="277"/>
      <c r="T15" s="276" t="s">
        <v>10</v>
      </c>
      <c r="U15" s="277"/>
      <c r="V15" s="276" t="s">
        <v>29</v>
      </c>
      <c r="W15" s="277"/>
      <c r="X15" s="276" t="s">
        <v>11</v>
      </c>
      <c r="Y15" s="277"/>
      <c r="Z15" s="280" t="s">
        <v>22</v>
      </c>
      <c r="AA15" s="280"/>
      <c r="AB15" s="280"/>
      <c r="AC15" s="278" t="s">
        <v>12</v>
      </c>
      <c r="AD15" s="287"/>
      <c r="AE15" s="279"/>
      <c r="AF15" s="286" t="s">
        <v>23</v>
      </c>
    </row>
    <row r="16" spans="1:32" ht="13.5" thickBot="1">
      <c r="A16" s="71" t="s">
        <v>13</v>
      </c>
      <c r="B16" s="280" t="s">
        <v>2</v>
      </c>
      <c r="C16" s="280"/>
      <c r="D16" s="282"/>
      <c r="E16" s="282"/>
      <c r="F16" s="72" t="s">
        <v>14</v>
      </c>
      <c r="G16" s="72" t="s">
        <v>15</v>
      </c>
      <c r="H16" s="72" t="s">
        <v>4</v>
      </c>
      <c r="I16" s="72" t="s">
        <v>16</v>
      </c>
      <c r="J16" s="72" t="s">
        <v>14</v>
      </c>
      <c r="K16" s="72" t="s">
        <v>15</v>
      </c>
      <c r="L16" s="73" t="s">
        <v>17</v>
      </c>
      <c r="M16" s="73" t="s">
        <v>18</v>
      </c>
      <c r="N16" s="72" t="s">
        <v>14</v>
      </c>
      <c r="O16" s="72" t="s">
        <v>15</v>
      </c>
      <c r="P16" s="73" t="s">
        <v>17</v>
      </c>
      <c r="Q16" s="73" t="s">
        <v>18</v>
      </c>
      <c r="R16" s="72" t="s">
        <v>14</v>
      </c>
      <c r="S16" s="72" t="s">
        <v>15</v>
      </c>
      <c r="T16" s="73" t="s">
        <v>17</v>
      </c>
      <c r="U16" s="73" t="s">
        <v>18</v>
      </c>
      <c r="V16" s="72" t="s">
        <v>14</v>
      </c>
      <c r="W16" s="72" t="s">
        <v>15</v>
      </c>
      <c r="X16" s="73" t="s">
        <v>17</v>
      </c>
      <c r="Y16" s="73" t="s">
        <v>18</v>
      </c>
      <c r="Z16" s="73" t="s">
        <v>17</v>
      </c>
      <c r="AA16" s="73" t="s">
        <v>18</v>
      </c>
      <c r="AB16" s="73" t="s">
        <v>24</v>
      </c>
      <c r="AC16" s="72" t="s">
        <v>19</v>
      </c>
      <c r="AD16" s="72" t="s">
        <v>20</v>
      </c>
      <c r="AE16" s="72" t="s">
        <v>21</v>
      </c>
      <c r="AF16" s="286"/>
    </row>
    <row r="17" spans="1:32" ht="45" customHeight="1" thickTop="1" thickBot="1">
      <c r="A17" s="1"/>
      <c r="B17" s="272" t="s">
        <v>67</v>
      </c>
      <c r="C17" s="272"/>
      <c r="D17" s="236" t="s">
        <v>30</v>
      </c>
      <c r="E17" s="8">
        <v>0.2</v>
      </c>
      <c r="F17" s="237">
        <v>434726.37</v>
      </c>
      <c r="G17" s="237">
        <v>318075.5</v>
      </c>
      <c r="H17" s="75"/>
      <c r="I17" s="76"/>
      <c r="J17" s="77"/>
      <c r="K17" s="77"/>
      <c r="L17" s="1"/>
      <c r="M17" s="78"/>
      <c r="N17" s="77"/>
      <c r="O17" s="77"/>
      <c r="P17" s="1"/>
      <c r="Q17" s="78"/>
      <c r="R17" s="77"/>
      <c r="S17" s="77"/>
      <c r="T17" s="1"/>
      <c r="U17" s="78"/>
      <c r="V17" s="77"/>
      <c r="W17" s="77"/>
      <c r="X17" s="1"/>
      <c r="Y17" s="79"/>
      <c r="Z17" s="238">
        <v>6800</v>
      </c>
      <c r="AA17" s="5">
        <v>0</v>
      </c>
      <c r="AB17" s="75"/>
      <c r="AC17" s="79"/>
      <c r="AD17" s="79"/>
      <c r="AE17" s="79"/>
      <c r="AF17" s="80" t="s">
        <v>315</v>
      </c>
    </row>
    <row r="18" spans="1:32" ht="45" customHeight="1" thickTop="1" thickBot="1">
      <c r="A18" s="1"/>
      <c r="B18" s="272" t="s">
        <v>68</v>
      </c>
      <c r="C18" s="272"/>
      <c r="D18" s="236" t="s">
        <v>30</v>
      </c>
      <c r="E18" s="8">
        <v>0.25</v>
      </c>
      <c r="F18" s="237">
        <v>543407.96</v>
      </c>
      <c r="G18" s="237">
        <v>397594.36</v>
      </c>
      <c r="H18" s="75"/>
      <c r="I18" s="76"/>
      <c r="J18" s="77"/>
      <c r="K18" s="77"/>
      <c r="L18" s="1"/>
      <c r="M18" s="78"/>
      <c r="N18" s="77"/>
      <c r="O18" s="77"/>
      <c r="P18" s="1"/>
      <c r="Q18" s="78"/>
      <c r="R18" s="77"/>
      <c r="S18" s="77"/>
      <c r="T18" s="1"/>
      <c r="U18" s="78"/>
      <c r="V18" s="77"/>
      <c r="W18" s="77"/>
      <c r="X18" s="1"/>
      <c r="Y18" s="79"/>
      <c r="Z18" s="238">
        <v>14500</v>
      </c>
      <c r="AA18" s="5">
        <v>0</v>
      </c>
      <c r="AB18" s="75"/>
      <c r="AC18" s="79"/>
      <c r="AD18" s="79"/>
      <c r="AE18" s="79"/>
      <c r="AF18" s="80" t="s">
        <v>337</v>
      </c>
    </row>
    <row r="19" spans="1:32" ht="45" customHeight="1" thickTop="1" thickBot="1">
      <c r="A19" s="1"/>
      <c r="B19" s="272" t="s">
        <v>69</v>
      </c>
      <c r="C19" s="272"/>
      <c r="D19" s="236" t="s">
        <v>70</v>
      </c>
      <c r="E19" s="8">
        <v>0.15</v>
      </c>
      <c r="F19" s="237">
        <v>326044.78000000003</v>
      </c>
      <c r="G19" s="237">
        <v>238556.63</v>
      </c>
      <c r="H19" s="75"/>
      <c r="I19" s="76"/>
      <c r="J19" s="77"/>
      <c r="K19" s="77"/>
      <c r="L19" s="1"/>
      <c r="M19" s="78"/>
      <c r="N19" s="77"/>
      <c r="O19" s="77"/>
      <c r="P19" s="1"/>
      <c r="Q19" s="78"/>
      <c r="R19" s="77"/>
      <c r="S19" s="77"/>
      <c r="T19" s="1"/>
      <c r="U19" s="78"/>
      <c r="V19" s="77"/>
      <c r="W19" s="77"/>
      <c r="X19" s="1"/>
      <c r="Y19" s="79"/>
      <c r="Z19" s="238">
        <v>6</v>
      </c>
      <c r="AA19" s="5">
        <v>0</v>
      </c>
      <c r="AB19" s="75"/>
      <c r="AC19" s="79"/>
      <c r="AD19" s="79"/>
      <c r="AE19" s="79"/>
      <c r="AF19" s="80"/>
    </row>
    <row r="20" spans="1:32" ht="45" customHeight="1" thickTop="1" thickBot="1">
      <c r="A20" s="1"/>
      <c r="B20" s="272" t="s">
        <v>71</v>
      </c>
      <c r="C20" s="272"/>
      <c r="D20" s="236" t="s">
        <v>72</v>
      </c>
      <c r="E20" s="8">
        <v>0.1</v>
      </c>
      <c r="F20" s="237">
        <v>217363.18</v>
      </c>
      <c r="G20" s="237">
        <v>159037.74</v>
      </c>
      <c r="H20" s="75"/>
      <c r="I20" s="76"/>
      <c r="J20" s="77"/>
      <c r="K20" s="77"/>
      <c r="L20" s="1"/>
      <c r="M20" s="78"/>
      <c r="N20" s="77"/>
      <c r="O20" s="77"/>
      <c r="P20" s="1"/>
      <c r="Q20" s="78"/>
      <c r="R20" s="77"/>
      <c r="S20" s="77"/>
      <c r="T20" s="1"/>
      <c r="U20" s="78"/>
      <c r="V20" s="77"/>
      <c r="W20" s="77"/>
      <c r="X20" s="1"/>
      <c r="Y20" s="79"/>
      <c r="Z20" s="238">
        <v>85</v>
      </c>
      <c r="AA20" s="5">
        <v>0</v>
      </c>
      <c r="AB20" s="75"/>
      <c r="AC20" s="79"/>
      <c r="AD20" s="79"/>
      <c r="AE20" s="79"/>
      <c r="AF20" s="80"/>
    </row>
    <row r="21" spans="1:32" ht="45" customHeight="1" thickTop="1" thickBot="1">
      <c r="A21" s="1"/>
      <c r="B21" s="272" t="s">
        <v>73</v>
      </c>
      <c r="C21" s="272"/>
      <c r="D21" s="236" t="s">
        <v>72</v>
      </c>
      <c r="E21" s="8">
        <v>0.1</v>
      </c>
      <c r="F21" s="237">
        <v>217363.18</v>
      </c>
      <c r="G21" s="237">
        <v>159037.74</v>
      </c>
      <c r="H21" s="75"/>
      <c r="I21" s="76"/>
      <c r="J21" s="77"/>
      <c r="K21" s="77"/>
      <c r="L21" s="1"/>
      <c r="M21" s="78"/>
      <c r="N21" s="77"/>
      <c r="O21" s="77"/>
      <c r="P21" s="1"/>
      <c r="Q21" s="78"/>
      <c r="R21" s="77"/>
      <c r="S21" s="77"/>
      <c r="T21" s="1"/>
      <c r="U21" s="78"/>
      <c r="V21" s="77"/>
      <c r="W21" s="77"/>
      <c r="X21" s="1"/>
      <c r="Y21" s="79"/>
      <c r="Z21" s="238">
        <v>65</v>
      </c>
      <c r="AA21" s="5">
        <v>0</v>
      </c>
      <c r="AB21" s="75"/>
      <c r="AC21" s="79"/>
      <c r="AD21" s="79"/>
      <c r="AE21" s="79"/>
      <c r="AF21" s="80"/>
    </row>
    <row r="22" spans="1:32" ht="45" customHeight="1" thickTop="1">
      <c r="A22" s="1"/>
      <c r="B22" s="272" t="s">
        <v>74</v>
      </c>
      <c r="C22" s="272"/>
      <c r="D22" s="236" t="s">
        <v>33</v>
      </c>
      <c r="E22" s="8">
        <v>0.2</v>
      </c>
      <c r="F22" s="237">
        <v>434726.37</v>
      </c>
      <c r="G22" s="237">
        <v>318075.5</v>
      </c>
      <c r="H22" s="75"/>
      <c r="I22" s="76"/>
      <c r="J22" s="77"/>
      <c r="K22" s="77"/>
      <c r="L22" s="1"/>
      <c r="M22" s="78"/>
      <c r="N22" s="77"/>
      <c r="O22" s="77"/>
      <c r="P22" s="1"/>
      <c r="Q22" s="78"/>
      <c r="R22" s="77"/>
      <c r="S22" s="77"/>
      <c r="T22" s="1"/>
      <c r="U22" s="78"/>
      <c r="V22" s="77"/>
      <c r="W22" s="77"/>
      <c r="X22" s="1"/>
      <c r="Y22" s="79"/>
      <c r="Z22" s="238">
        <v>76</v>
      </c>
      <c r="AA22" s="5">
        <v>0</v>
      </c>
      <c r="AB22" s="75"/>
      <c r="AC22" s="79"/>
      <c r="AD22" s="79"/>
      <c r="AE22" s="79"/>
      <c r="AF22" s="80" t="s">
        <v>316</v>
      </c>
    </row>
    <row r="23" spans="1:32" ht="45" customHeight="1">
      <c r="A23" s="273"/>
      <c r="B23" s="274"/>
      <c r="C23" s="275"/>
      <c r="D23" s="81"/>
      <c r="E23" s="82">
        <f>SUM(E17:E22)</f>
        <v>1</v>
      </c>
      <c r="F23" s="239">
        <f>SUM(F17:F22)</f>
        <v>2173631.84</v>
      </c>
      <c r="G23" s="240">
        <f>SUM(G17:G22)</f>
        <v>1590377.47</v>
      </c>
      <c r="H23" s="83"/>
      <c r="I23" s="83"/>
      <c r="J23" s="83"/>
      <c r="K23" s="83"/>
      <c r="L23" s="81"/>
      <c r="M23" s="84"/>
      <c r="N23" s="2"/>
      <c r="O23" s="2"/>
      <c r="P23" s="81"/>
      <c r="Q23" s="81"/>
      <c r="R23" s="83"/>
      <c r="S23" s="83"/>
      <c r="T23" s="81"/>
      <c r="U23" s="81"/>
      <c r="V23" s="83"/>
      <c r="W23" s="83"/>
      <c r="X23" s="81"/>
      <c r="Y23" s="81"/>
      <c r="Z23" s="244">
        <f t="shared" ref="Z23:AA23" si="0">SUM(Z17:Z22)</f>
        <v>21532</v>
      </c>
      <c r="AA23" s="244">
        <f t="shared" si="0"/>
        <v>0</v>
      </c>
      <c r="AB23" s="85"/>
      <c r="AC23" s="86"/>
      <c r="AD23" s="86"/>
      <c r="AE23" s="86"/>
      <c r="AF23" s="3"/>
    </row>
    <row r="24" spans="1:32" ht="45" customHeight="1">
      <c r="A24" s="69"/>
      <c r="B24" s="69"/>
      <c r="C24" s="69"/>
      <c r="D24" s="69"/>
      <c r="E24" s="69"/>
      <c r="F24" s="87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</row>
    <row r="25" spans="1:32" ht="45" customHeight="1">
      <c r="A25" s="69"/>
      <c r="B25" s="157"/>
      <c r="C25" s="69"/>
      <c r="D25" s="69"/>
      <c r="E25" s="69"/>
      <c r="F25" s="87"/>
      <c r="G25" s="69"/>
      <c r="H25" s="69" t="s">
        <v>98</v>
      </c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</row>
    <row r="26" spans="1:32" ht="45" customHeight="1"/>
    <row r="27" spans="1:32" ht="45" customHeight="1"/>
    <row r="28" spans="1:32" ht="45" customHeight="1"/>
    <row r="29" spans="1:32" ht="45" customHeight="1"/>
    <row r="30" spans="1:32" ht="45" customHeight="1"/>
    <row r="31" spans="1:32" ht="45" customHeight="1"/>
    <row r="32" spans="1:32" ht="45" customHeight="1"/>
    <row r="33" ht="45" customHeight="1"/>
    <row r="34" ht="45" customHeight="1"/>
    <row r="35" ht="45" customHeight="1"/>
    <row r="36" ht="45" customHeight="1"/>
    <row r="37" ht="45" customHeight="1"/>
    <row r="38" ht="45" customHeight="1"/>
    <row r="39" ht="45" customHeight="1"/>
    <row r="40" ht="45" customHeight="1"/>
    <row r="41" ht="45" customHeight="1"/>
    <row r="42" ht="45" customHeight="1"/>
    <row r="43" ht="45" customHeight="1"/>
    <row r="44" ht="45" customHeight="1"/>
    <row r="45" ht="45" customHeight="1"/>
    <row r="46" ht="45" customHeight="1"/>
    <row r="47" ht="45" customHeight="1"/>
    <row r="48" ht="45" customHeight="1"/>
    <row r="49" spans="1:32" ht="45" customHeight="1"/>
    <row r="50" spans="1:32" s="88" customFormat="1" ht="45" customHeight="1">
      <c r="A50" s="66"/>
      <c r="B50" s="66"/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6"/>
    </row>
    <row r="51" spans="1:32" s="67" customFormat="1" ht="36.75" customHeight="1">
      <c r="A51" s="66"/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</row>
    <row r="52" spans="1:32" s="69" customFormat="1" ht="14.25" customHeight="1">
      <c r="A52" s="66"/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</row>
    <row r="53" spans="1:32" s="69" customFormat="1" ht="14.25" customHeight="1">
      <c r="A53" s="66"/>
      <c r="B53" s="66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6"/>
    </row>
  </sheetData>
  <mergeCells count="36">
    <mergeCell ref="A1:AF1"/>
    <mergeCell ref="A2:AF2"/>
    <mergeCell ref="A3:AF3"/>
    <mergeCell ref="A4:AF4"/>
    <mergeCell ref="A5:AF5"/>
    <mergeCell ref="A6:AF6"/>
    <mergeCell ref="D15:D16"/>
    <mergeCell ref="E15:E16"/>
    <mergeCell ref="F15:G15"/>
    <mergeCell ref="H15:I15"/>
    <mergeCell ref="A8:B8"/>
    <mergeCell ref="A9:B9"/>
    <mergeCell ref="A10:B10"/>
    <mergeCell ref="A11:B11"/>
    <mergeCell ref="A12:AF12"/>
    <mergeCell ref="A13:AF13"/>
    <mergeCell ref="AF15:AF16"/>
    <mergeCell ref="V15:W15"/>
    <mergeCell ref="X15:Y15"/>
    <mergeCell ref="Z15:AB15"/>
    <mergeCell ref="AC15:AE15"/>
    <mergeCell ref="B20:C20"/>
    <mergeCell ref="B21:C21"/>
    <mergeCell ref="B22:C22"/>
    <mergeCell ref="A23:C23"/>
    <mergeCell ref="T15:U15"/>
    <mergeCell ref="A15:C15"/>
    <mergeCell ref="B18:C18"/>
    <mergeCell ref="B19:C19"/>
    <mergeCell ref="B16:C16"/>
    <mergeCell ref="B17:C17"/>
    <mergeCell ref="J15:K15"/>
    <mergeCell ref="L15:M15"/>
    <mergeCell ref="N15:O15"/>
    <mergeCell ref="P15:Q15"/>
    <mergeCell ref="R15:S15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68"/>
  <sheetViews>
    <sheetView zoomScaleNormal="100" workbookViewId="0">
      <selection activeCell="A12" sqref="A12:XFD12"/>
    </sheetView>
  </sheetViews>
  <sheetFormatPr baseColWidth="10" defaultRowHeight="12.75"/>
  <cols>
    <col min="1" max="1" width="5.42578125" style="66" customWidth="1"/>
    <col min="2" max="2" width="12" style="66" customWidth="1"/>
    <col min="3" max="3" width="36.5703125" style="66" customWidth="1"/>
    <col min="4" max="4" width="15.28515625" style="66" bestFit="1" customWidth="1"/>
    <col min="5" max="5" width="11.5703125" style="66" bestFit="1" customWidth="1"/>
    <col min="6" max="6" width="15.85546875" style="66" bestFit="1" customWidth="1"/>
    <col min="7" max="7" width="18.28515625" style="66" customWidth="1"/>
    <col min="8" max="9" width="10.5703125" style="66" hidden="1" customWidth="1"/>
    <col min="10" max="10" width="11.5703125" style="66" hidden="1" customWidth="1"/>
    <col min="11" max="11" width="12.42578125" style="66" hidden="1" customWidth="1"/>
    <col min="12" max="12" width="10.140625" style="66" hidden="1" customWidth="1"/>
    <col min="13" max="13" width="10.5703125" style="66" hidden="1" customWidth="1"/>
    <col min="14" max="15" width="11.140625" style="66" hidden="1" customWidth="1"/>
    <col min="16" max="17" width="10.5703125" style="66" hidden="1" customWidth="1"/>
    <col min="18" max="18" width="12" style="66" hidden="1" customWidth="1"/>
    <col min="19" max="19" width="11.140625" style="66" hidden="1" customWidth="1"/>
    <col min="20" max="22" width="10.5703125" style="66" hidden="1" customWidth="1"/>
    <col min="23" max="23" width="11.140625" style="66" hidden="1" customWidth="1"/>
    <col min="24" max="24" width="10.5703125" style="66" hidden="1" customWidth="1"/>
    <col min="25" max="25" width="1.85546875" style="66" hidden="1" customWidth="1"/>
    <col min="26" max="27" width="12.85546875" style="66" bestFit="1" customWidth="1"/>
    <col min="28" max="28" width="10.85546875" style="66" hidden="1" customWidth="1"/>
    <col min="29" max="31" width="6.7109375" style="66" customWidth="1"/>
    <col min="32" max="32" width="46.42578125" style="66" customWidth="1"/>
    <col min="33" max="33" width="11.42578125" style="66" customWidth="1"/>
    <col min="34" max="16384" width="11.42578125" style="66"/>
  </cols>
  <sheetData>
    <row r="1" spans="1:32">
      <c r="A1" s="431" t="s">
        <v>348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  <c r="L1" s="431"/>
      <c r="M1" s="431"/>
      <c r="N1" s="431"/>
      <c r="O1" s="431"/>
      <c r="P1" s="431"/>
      <c r="Q1" s="431"/>
      <c r="R1" s="431"/>
      <c r="S1" s="431"/>
      <c r="T1" s="431"/>
      <c r="U1" s="431"/>
      <c r="V1" s="431"/>
      <c r="W1" s="431"/>
      <c r="X1" s="431"/>
      <c r="Y1" s="431"/>
      <c r="Z1" s="431"/>
      <c r="AA1" s="431"/>
      <c r="AB1" s="431"/>
      <c r="AC1" s="431"/>
      <c r="AD1" s="431"/>
      <c r="AE1" s="431"/>
      <c r="AF1" s="431"/>
    </row>
    <row r="2" spans="1:32">
      <c r="A2" s="292" t="s">
        <v>349</v>
      </c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  <c r="V2" s="292"/>
      <c r="W2" s="292"/>
      <c r="X2" s="292"/>
      <c r="Y2" s="292"/>
      <c r="Z2" s="292"/>
      <c r="AA2" s="292"/>
      <c r="AB2" s="292"/>
      <c r="AC2" s="292"/>
      <c r="AD2" s="292"/>
      <c r="AE2" s="292"/>
      <c r="AF2" s="292"/>
    </row>
    <row r="3" spans="1:32" hidden="1">
      <c r="A3" s="293" t="s">
        <v>25</v>
      </c>
      <c r="B3" s="293"/>
      <c r="C3" s="293"/>
      <c r="D3" s="293"/>
      <c r="E3" s="293"/>
      <c r="F3" s="293"/>
      <c r="G3" s="293"/>
      <c r="H3" s="293"/>
      <c r="I3" s="293"/>
      <c r="J3" s="293"/>
      <c r="K3" s="293"/>
      <c r="L3" s="293"/>
      <c r="M3" s="293"/>
      <c r="N3" s="293"/>
      <c r="O3" s="293"/>
      <c r="P3" s="293"/>
      <c r="Q3" s="293"/>
      <c r="R3" s="293"/>
      <c r="S3" s="293"/>
      <c r="T3" s="293"/>
      <c r="U3" s="293"/>
      <c r="V3" s="293"/>
      <c r="W3" s="293"/>
      <c r="X3" s="293"/>
      <c r="Y3" s="293"/>
      <c r="Z3" s="293"/>
      <c r="AA3" s="293"/>
      <c r="AB3" s="293"/>
      <c r="AC3" s="293"/>
      <c r="AD3" s="293"/>
      <c r="AE3" s="293"/>
      <c r="AF3" s="293"/>
    </row>
    <row r="4" spans="1:32" hidden="1">
      <c r="A4" s="293" t="s">
        <v>26</v>
      </c>
      <c r="B4" s="293"/>
      <c r="C4" s="293"/>
      <c r="D4" s="293"/>
      <c r="E4" s="293"/>
      <c r="F4" s="293"/>
      <c r="G4" s="293"/>
      <c r="H4" s="293"/>
      <c r="I4" s="293"/>
      <c r="J4" s="293"/>
      <c r="K4" s="293"/>
      <c r="L4" s="293"/>
      <c r="M4" s="293"/>
      <c r="N4" s="293"/>
      <c r="O4" s="293"/>
      <c r="P4" s="293"/>
      <c r="Q4" s="293"/>
      <c r="R4" s="293"/>
      <c r="S4" s="293"/>
      <c r="T4" s="293"/>
      <c r="U4" s="293"/>
      <c r="V4" s="293"/>
      <c r="W4" s="293"/>
      <c r="X4" s="293"/>
      <c r="Y4" s="293"/>
      <c r="Z4" s="293"/>
      <c r="AA4" s="293"/>
      <c r="AB4" s="293"/>
      <c r="AC4" s="293"/>
      <c r="AD4" s="293"/>
      <c r="AE4" s="293"/>
      <c r="AF4" s="293"/>
    </row>
    <row r="5" spans="1:32" hidden="1">
      <c r="A5" s="293" t="s">
        <v>27</v>
      </c>
      <c r="B5" s="293"/>
      <c r="C5" s="293"/>
      <c r="D5" s="293"/>
      <c r="E5" s="293"/>
      <c r="F5" s="293"/>
      <c r="G5" s="293"/>
      <c r="H5" s="293"/>
      <c r="I5" s="293"/>
      <c r="J5" s="293"/>
      <c r="K5" s="293"/>
      <c r="L5" s="293"/>
      <c r="M5" s="293"/>
      <c r="N5" s="293"/>
      <c r="O5" s="293"/>
      <c r="P5" s="293"/>
      <c r="Q5" s="293"/>
      <c r="R5" s="293"/>
      <c r="S5" s="293"/>
      <c r="T5" s="293"/>
      <c r="U5" s="293"/>
      <c r="V5" s="293"/>
      <c r="W5" s="293"/>
      <c r="X5" s="293"/>
      <c r="Y5" s="293"/>
      <c r="Z5" s="293"/>
      <c r="AA5" s="293"/>
      <c r="AB5" s="293"/>
      <c r="AC5" s="293"/>
      <c r="AD5" s="293"/>
      <c r="AE5" s="293"/>
      <c r="AF5" s="293"/>
    </row>
    <row r="6" spans="1:32">
      <c r="A6" s="293" t="s">
        <v>331</v>
      </c>
      <c r="B6" s="293"/>
      <c r="C6" s="293"/>
      <c r="D6" s="293"/>
      <c r="E6" s="293"/>
      <c r="F6" s="293"/>
      <c r="G6" s="293"/>
      <c r="H6" s="293"/>
      <c r="I6" s="293"/>
      <c r="J6" s="293"/>
      <c r="K6" s="293"/>
      <c r="L6" s="293"/>
      <c r="M6" s="293"/>
      <c r="N6" s="293"/>
      <c r="O6" s="293"/>
      <c r="P6" s="293"/>
      <c r="Q6" s="293"/>
      <c r="R6" s="293"/>
      <c r="S6" s="293"/>
      <c r="T6" s="293"/>
      <c r="U6" s="293"/>
      <c r="V6" s="293"/>
      <c r="W6" s="293"/>
      <c r="X6" s="293"/>
      <c r="Y6" s="293"/>
      <c r="Z6" s="293"/>
      <c r="AA6" s="293"/>
      <c r="AB6" s="293"/>
      <c r="AC6" s="293"/>
      <c r="AD6" s="293"/>
      <c r="AE6" s="293"/>
      <c r="AF6" s="293"/>
    </row>
    <row r="7" spans="1:32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</row>
    <row r="8" spans="1:32" ht="26.25">
      <c r="A8" s="294" t="s">
        <v>350</v>
      </c>
      <c r="B8" s="294"/>
      <c r="C8" s="270" t="s">
        <v>351</v>
      </c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187"/>
      <c r="AB8" s="69"/>
      <c r="AC8" s="69"/>
      <c r="AD8" s="69"/>
      <c r="AE8" s="69"/>
      <c r="AF8" s="69"/>
    </row>
    <row r="9" spans="1:32">
      <c r="A9" s="294" t="s">
        <v>352</v>
      </c>
      <c r="B9" s="435"/>
      <c r="C9" s="270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188"/>
      <c r="AB9" s="69"/>
      <c r="AC9" s="69"/>
      <c r="AD9" s="69"/>
      <c r="AE9" s="69"/>
      <c r="AF9" s="69"/>
    </row>
    <row r="10" spans="1:32">
      <c r="A10" s="294" t="s">
        <v>353</v>
      </c>
      <c r="B10" s="435"/>
      <c r="C10" s="434" t="s">
        <v>356</v>
      </c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</row>
    <row r="11" spans="1:32">
      <c r="A11" s="294"/>
      <c r="B11" s="295"/>
      <c r="C11" s="68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70"/>
    </row>
    <row r="12" spans="1:32">
      <c r="A12" s="289" t="s">
        <v>0</v>
      </c>
      <c r="B12" s="290" t="s">
        <v>0</v>
      </c>
      <c r="C12" s="290"/>
      <c r="D12" s="290"/>
      <c r="E12" s="290"/>
      <c r="F12" s="290"/>
      <c r="G12" s="290"/>
      <c r="H12" s="290"/>
      <c r="I12" s="290"/>
      <c r="J12" s="290"/>
      <c r="K12" s="290"/>
      <c r="L12" s="290"/>
      <c r="M12" s="290"/>
      <c r="N12" s="290"/>
      <c r="O12" s="290"/>
      <c r="P12" s="290"/>
      <c r="Q12" s="290"/>
      <c r="R12" s="290"/>
      <c r="S12" s="290"/>
      <c r="T12" s="290"/>
      <c r="U12" s="290"/>
      <c r="V12" s="290"/>
      <c r="W12" s="290"/>
      <c r="X12" s="290"/>
      <c r="Y12" s="290"/>
      <c r="Z12" s="290"/>
      <c r="AA12" s="290"/>
      <c r="AB12" s="290"/>
      <c r="AC12" s="290"/>
      <c r="AD12" s="290"/>
      <c r="AE12" s="290"/>
      <c r="AF12" s="291"/>
    </row>
    <row r="13" spans="1:32" ht="60" customHeight="1">
      <c r="A13" s="298" t="s">
        <v>96</v>
      </c>
      <c r="B13" s="299"/>
      <c r="C13" s="299"/>
      <c r="D13" s="299"/>
      <c r="E13" s="299"/>
      <c r="F13" s="299"/>
      <c r="G13" s="299"/>
      <c r="H13" s="299"/>
      <c r="I13" s="299"/>
      <c r="J13" s="299"/>
      <c r="K13" s="299"/>
      <c r="L13" s="299"/>
      <c r="M13" s="299"/>
      <c r="N13" s="299"/>
      <c r="O13" s="299"/>
      <c r="P13" s="299"/>
      <c r="Q13" s="299"/>
      <c r="R13" s="299"/>
      <c r="S13" s="299"/>
      <c r="T13" s="299"/>
      <c r="U13" s="299"/>
      <c r="V13" s="299"/>
      <c r="W13" s="299"/>
      <c r="X13" s="299"/>
      <c r="Y13" s="299"/>
      <c r="Z13" s="299"/>
      <c r="AA13" s="299"/>
      <c r="AB13" s="299"/>
      <c r="AC13" s="299"/>
      <c r="AD13" s="299"/>
      <c r="AE13" s="299"/>
      <c r="AF13" s="300"/>
    </row>
    <row r="14" spans="1:32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</row>
    <row r="15" spans="1:32" ht="12.75" customHeight="1">
      <c r="A15" s="280" t="s">
        <v>1</v>
      </c>
      <c r="B15" s="280"/>
      <c r="C15" s="280"/>
      <c r="D15" s="301" t="s">
        <v>3</v>
      </c>
      <c r="E15" s="301" t="s">
        <v>5</v>
      </c>
      <c r="F15" s="301" t="s">
        <v>6</v>
      </c>
      <c r="G15" s="301"/>
      <c r="H15" s="301" t="s">
        <v>7</v>
      </c>
      <c r="I15" s="301"/>
      <c r="J15" s="280" t="s">
        <v>8</v>
      </c>
      <c r="K15" s="280"/>
      <c r="L15" s="280" t="s">
        <v>8</v>
      </c>
      <c r="M15" s="280"/>
      <c r="N15" s="280" t="s">
        <v>28</v>
      </c>
      <c r="O15" s="280"/>
      <c r="P15" s="280" t="s">
        <v>9</v>
      </c>
      <c r="Q15" s="280"/>
      <c r="R15" s="280" t="s">
        <v>10</v>
      </c>
      <c r="S15" s="280"/>
      <c r="T15" s="280" t="s">
        <v>10</v>
      </c>
      <c r="U15" s="280"/>
      <c r="V15" s="280" t="s">
        <v>29</v>
      </c>
      <c r="W15" s="280"/>
      <c r="X15" s="280" t="s">
        <v>11</v>
      </c>
      <c r="Y15" s="280"/>
      <c r="Z15" s="280" t="s">
        <v>22</v>
      </c>
      <c r="AA15" s="280"/>
      <c r="AB15" s="280"/>
      <c r="AC15" s="301" t="s">
        <v>12</v>
      </c>
      <c r="AD15" s="301"/>
      <c r="AE15" s="301"/>
      <c r="AF15" s="286" t="s">
        <v>23</v>
      </c>
    </row>
    <row r="16" spans="1:32">
      <c r="A16" s="189" t="s">
        <v>13</v>
      </c>
      <c r="B16" s="297" t="s">
        <v>2</v>
      </c>
      <c r="C16" s="297"/>
      <c r="D16" s="281"/>
      <c r="E16" s="281"/>
      <c r="F16" s="190" t="s">
        <v>14</v>
      </c>
      <c r="G16" s="190" t="s">
        <v>15</v>
      </c>
      <c r="H16" s="190" t="s">
        <v>4</v>
      </c>
      <c r="I16" s="190" t="s">
        <v>16</v>
      </c>
      <c r="J16" s="190" t="s">
        <v>14</v>
      </c>
      <c r="K16" s="190" t="s">
        <v>15</v>
      </c>
      <c r="L16" s="191" t="s">
        <v>17</v>
      </c>
      <c r="M16" s="191" t="s">
        <v>18</v>
      </c>
      <c r="N16" s="190" t="s">
        <v>14</v>
      </c>
      <c r="O16" s="190" t="s">
        <v>15</v>
      </c>
      <c r="P16" s="191" t="s">
        <v>17</v>
      </c>
      <c r="Q16" s="191" t="s">
        <v>18</v>
      </c>
      <c r="R16" s="190" t="s">
        <v>14</v>
      </c>
      <c r="S16" s="190" t="s">
        <v>15</v>
      </c>
      <c r="T16" s="191" t="s">
        <v>17</v>
      </c>
      <c r="U16" s="191" t="s">
        <v>18</v>
      </c>
      <c r="V16" s="190" t="s">
        <v>14</v>
      </c>
      <c r="W16" s="190" t="s">
        <v>15</v>
      </c>
      <c r="X16" s="191" t="s">
        <v>17</v>
      </c>
      <c r="Y16" s="191" t="s">
        <v>18</v>
      </c>
      <c r="Z16" s="191" t="s">
        <v>17</v>
      </c>
      <c r="AA16" s="191" t="s">
        <v>18</v>
      </c>
      <c r="AB16" s="191" t="s">
        <v>24</v>
      </c>
      <c r="AC16" s="190" t="s">
        <v>19</v>
      </c>
      <c r="AD16" s="190" t="s">
        <v>20</v>
      </c>
      <c r="AE16" s="190" t="s">
        <v>21</v>
      </c>
      <c r="AF16" s="302"/>
    </row>
    <row r="17" spans="1:32" ht="63.75">
      <c r="A17" s="25"/>
      <c r="B17" s="296" t="s">
        <v>231</v>
      </c>
      <c r="C17" s="296"/>
      <c r="D17" s="26" t="s">
        <v>40</v>
      </c>
      <c r="E17" s="27">
        <v>0.20427000000000001</v>
      </c>
      <c r="F17" s="192">
        <v>665869.79260800011</v>
      </c>
      <c r="G17" s="193">
        <v>682199.76332700008</v>
      </c>
      <c r="H17" s="194">
        <v>0</v>
      </c>
      <c r="I17" s="194">
        <v>0</v>
      </c>
      <c r="J17" s="194">
        <v>0</v>
      </c>
      <c r="K17" s="194">
        <v>0</v>
      </c>
      <c r="L17" s="194">
        <v>0</v>
      </c>
      <c r="M17" s="194">
        <v>0</v>
      </c>
      <c r="N17" s="194">
        <v>0</v>
      </c>
      <c r="O17" s="194">
        <v>0</v>
      </c>
      <c r="P17" s="194">
        <v>0</v>
      </c>
      <c r="Q17" s="194">
        <v>0</v>
      </c>
      <c r="R17" s="194">
        <v>0</v>
      </c>
      <c r="S17" s="194">
        <v>0</v>
      </c>
      <c r="T17" s="194">
        <v>0</v>
      </c>
      <c r="U17" s="194">
        <v>0</v>
      </c>
      <c r="V17" s="194">
        <v>0</v>
      </c>
      <c r="W17" s="194">
        <v>0</v>
      </c>
      <c r="X17" s="194">
        <v>0</v>
      </c>
      <c r="Y17" s="194">
        <v>0</v>
      </c>
      <c r="Z17" s="195">
        <v>1630</v>
      </c>
      <c r="AA17" s="195">
        <v>716</v>
      </c>
      <c r="AB17" s="196"/>
      <c r="AC17" s="197"/>
      <c r="AD17" s="197"/>
      <c r="AE17" s="197"/>
      <c r="AF17" s="198" t="s">
        <v>123</v>
      </c>
    </row>
    <row r="18" spans="1:32" ht="45" customHeight="1">
      <c r="A18" s="25"/>
      <c r="B18" s="296" t="s">
        <v>232</v>
      </c>
      <c r="C18" s="296"/>
      <c r="D18" s="26" t="s">
        <v>233</v>
      </c>
      <c r="E18" s="27">
        <v>1.5745421397198974E-2</v>
      </c>
      <c r="F18" s="192">
        <v>51170.610591999997</v>
      </c>
      <c r="G18" s="193">
        <v>52425.532472999999</v>
      </c>
      <c r="H18" s="194"/>
      <c r="I18" s="194"/>
      <c r="J18" s="194"/>
      <c r="K18" s="194"/>
      <c r="L18" s="194"/>
      <c r="M18" s="194"/>
      <c r="N18" s="194"/>
      <c r="O18" s="194"/>
      <c r="P18" s="194"/>
      <c r="Q18" s="194"/>
      <c r="R18" s="194"/>
      <c r="S18" s="194"/>
      <c r="T18" s="194"/>
      <c r="U18" s="194"/>
      <c r="V18" s="194"/>
      <c r="W18" s="194"/>
      <c r="X18" s="194"/>
      <c r="Y18" s="194"/>
      <c r="Z18" s="195">
        <v>170</v>
      </c>
      <c r="AA18" s="195">
        <v>40</v>
      </c>
      <c r="AB18" s="196"/>
      <c r="AC18" s="197"/>
      <c r="AD18" s="197"/>
      <c r="AE18" s="197"/>
      <c r="AF18" s="198" t="s">
        <v>124</v>
      </c>
    </row>
    <row r="19" spans="1:32" ht="45" customHeight="1">
      <c r="A19" s="25"/>
      <c r="B19" s="296" t="s">
        <v>234</v>
      </c>
      <c r="C19" s="296"/>
      <c r="D19" s="26" t="s">
        <v>235</v>
      </c>
      <c r="E19" s="27">
        <v>2.5275544874450981E-2</v>
      </c>
      <c r="F19" s="192">
        <v>82459.646368000002</v>
      </c>
      <c r="G19" s="193">
        <v>84481.909016999998</v>
      </c>
      <c r="H19" s="194"/>
      <c r="I19" s="194"/>
      <c r="J19" s="194"/>
      <c r="K19" s="194"/>
      <c r="L19" s="194"/>
      <c r="M19" s="194"/>
      <c r="N19" s="194"/>
      <c r="O19" s="194"/>
      <c r="P19" s="194"/>
      <c r="Q19" s="194"/>
      <c r="R19" s="194"/>
      <c r="S19" s="194"/>
      <c r="T19" s="194"/>
      <c r="U19" s="194"/>
      <c r="V19" s="194"/>
      <c r="W19" s="194"/>
      <c r="X19" s="194"/>
      <c r="Y19" s="194"/>
      <c r="Z19" s="195">
        <v>237</v>
      </c>
      <c r="AA19" s="195">
        <v>186</v>
      </c>
      <c r="AB19" s="196"/>
      <c r="AC19" s="197"/>
      <c r="AD19" s="197"/>
      <c r="AE19" s="197"/>
      <c r="AF19" s="198" t="s">
        <v>111</v>
      </c>
    </row>
    <row r="20" spans="1:32" ht="45" customHeight="1">
      <c r="A20" s="25"/>
      <c r="B20" s="296" t="s">
        <v>236</v>
      </c>
      <c r="C20" s="296"/>
      <c r="D20" s="26" t="s">
        <v>237</v>
      </c>
      <c r="E20" s="27">
        <v>1.5E-3</v>
      </c>
      <c r="F20" s="192">
        <v>4888.9118400000007</v>
      </c>
      <c r="G20" s="193">
        <v>5008.8088349999998</v>
      </c>
      <c r="H20" s="194"/>
      <c r="I20" s="194"/>
      <c r="J20" s="194"/>
      <c r="K20" s="194"/>
      <c r="L20" s="194"/>
      <c r="M20" s="194"/>
      <c r="N20" s="194"/>
      <c r="O20" s="194"/>
      <c r="P20" s="194"/>
      <c r="Q20" s="194"/>
      <c r="R20" s="194"/>
      <c r="S20" s="194"/>
      <c r="T20" s="194"/>
      <c r="U20" s="194"/>
      <c r="V20" s="194"/>
      <c r="W20" s="194"/>
      <c r="X20" s="194"/>
      <c r="Y20" s="194"/>
      <c r="Z20" s="195">
        <v>12</v>
      </c>
      <c r="AA20" s="195">
        <v>7</v>
      </c>
      <c r="AB20" s="196"/>
      <c r="AC20" s="197"/>
      <c r="AD20" s="197"/>
      <c r="AE20" s="197"/>
      <c r="AF20" s="198" t="s">
        <v>125</v>
      </c>
    </row>
    <row r="21" spans="1:32" ht="45" customHeight="1">
      <c r="A21" s="25"/>
      <c r="B21" s="296" t="s">
        <v>238</v>
      </c>
      <c r="C21" s="296"/>
      <c r="D21" s="26" t="s">
        <v>239</v>
      </c>
      <c r="E21" s="27">
        <v>1.5745421397198974E-2</v>
      </c>
      <c r="F21" s="192">
        <v>51170.610591999997</v>
      </c>
      <c r="G21" s="193">
        <v>52425.532472999999</v>
      </c>
      <c r="H21" s="194"/>
      <c r="I21" s="194"/>
      <c r="J21" s="194"/>
      <c r="K21" s="194"/>
      <c r="L21" s="194"/>
      <c r="M21" s="194"/>
      <c r="N21" s="194"/>
      <c r="O21" s="194"/>
      <c r="P21" s="194"/>
      <c r="Q21" s="194"/>
      <c r="R21" s="194"/>
      <c r="S21" s="194"/>
      <c r="T21" s="194"/>
      <c r="U21" s="194"/>
      <c r="V21" s="194"/>
      <c r="W21" s="194"/>
      <c r="X21" s="194"/>
      <c r="Y21" s="194"/>
      <c r="Z21" s="195">
        <v>135</v>
      </c>
      <c r="AA21" s="195">
        <v>52</v>
      </c>
      <c r="AB21" s="196"/>
      <c r="AC21" s="197"/>
      <c r="AD21" s="197"/>
      <c r="AE21" s="197"/>
      <c r="AF21" s="198" t="s">
        <v>126</v>
      </c>
    </row>
    <row r="22" spans="1:32" ht="45" customHeight="1">
      <c r="A22" s="25"/>
      <c r="B22" s="296" t="s">
        <v>240</v>
      </c>
      <c r="C22" s="296"/>
      <c r="D22" s="26" t="s">
        <v>241</v>
      </c>
      <c r="E22" s="27">
        <v>3.2319549183724206E-3</v>
      </c>
      <c r="F22" s="192">
        <v>10429.678592</v>
      </c>
      <c r="G22" s="193">
        <v>10685.458848</v>
      </c>
      <c r="H22" s="194"/>
      <c r="I22" s="194"/>
      <c r="J22" s="194"/>
      <c r="K22" s="194"/>
      <c r="L22" s="194"/>
      <c r="M22" s="194"/>
      <c r="N22" s="194"/>
      <c r="O22" s="194"/>
      <c r="P22" s="194"/>
      <c r="Q22" s="194"/>
      <c r="R22" s="194"/>
      <c r="S22" s="194"/>
      <c r="T22" s="194"/>
      <c r="U22" s="194"/>
      <c r="V22" s="194"/>
      <c r="W22" s="194"/>
      <c r="X22" s="194"/>
      <c r="Y22" s="194"/>
      <c r="Z22" s="195">
        <v>34</v>
      </c>
      <c r="AA22" s="195">
        <v>5</v>
      </c>
      <c r="AB22" s="196"/>
      <c r="AC22" s="197"/>
      <c r="AD22" s="197"/>
      <c r="AE22" s="197"/>
      <c r="AF22" s="198" t="s">
        <v>112</v>
      </c>
    </row>
    <row r="23" spans="1:32" ht="50.25" customHeight="1">
      <c r="A23" s="25"/>
      <c r="B23" s="296" t="s">
        <v>242</v>
      </c>
      <c r="C23" s="296"/>
      <c r="D23" s="26" t="s">
        <v>233</v>
      </c>
      <c r="E23" s="27">
        <v>1.9474600149167149E-2</v>
      </c>
      <c r="F23" s="192">
        <v>63555.853920000009</v>
      </c>
      <c r="G23" s="193">
        <v>65114.514855000001</v>
      </c>
      <c r="H23" s="194"/>
      <c r="I23" s="194"/>
      <c r="J23" s="194"/>
      <c r="K23" s="194"/>
      <c r="L23" s="194"/>
      <c r="M23" s="194"/>
      <c r="N23" s="194"/>
      <c r="O23" s="194"/>
      <c r="P23" s="194"/>
      <c r="Q23" s="194"/>
      <c r="R23" s="194"/>
      <c r="S23" s="194"/>
      <c r="T23" s="194"/>
      <c r="U23" s="194"/>
      <c r="V23" s="194"/>
      <c r="W23" s="194"/>
      <c r="X23" s="194"/>
      <c r="Y23" s="194"/>
      <c r="Z23" s="195">
        <v>265</v>
      </c>
      <c r="AA23" s="195">
        <v>103</v>
      </c>
      <c r="AB23" s="196"/>
      <c r="AC23" s="197"/>
      <c r="AD23" s="197"/>
      <c r="AE23" s="197"/>
      <c r="AF23" s="198" t="s">
        <v>113</v>
      </c>
    </row>
    <row r="24" spans="1:32" ht="45" customHeight="1">
      <c r="A24" s="25"/>
      <c r="B24" s="296" t="s">
        <v>243</v>
      </c>
      <c r="C24" s="296"/>
      <c r="D24" s="26" t="s">
        <v>40</v>
      </c>
      <c r="E24" s="27">
        <v>9.8616060329825145E-3</v>
      </c>
      <c r="F24" s="192">
        <v>32266.818144000004</v>
      </c>
      <c r="G24" s="193">
        <v>33058.138311000002</v>
      </c>
      <c r="H24" s="194"/>
      <c r="I24" s="194"/>
      <c r="J24" s="194"/>
      <c r="K24" s="194"/>
      <c r="L24" s="194"/>
      <c r="M24" s="194"/>
      <c r="N24" s="194"/>
      <c r="O24" s="194"/>
      <c r="P24" s="194"/>
      <c r="Q24" s="194"/>
      <c r="R24" s="194"/>
      <c r="S24" s="194"/>
      <c r="T24" s="194"/>
      <c r="U24" s="194"/>
      <c r="V24" s="194"/>
      <c r="W24" s="194"/>
      <c r="X24" s="194"/>
      <c r="Y24" s="194"/>
      <c r="Z24" s="195">
        <v>75</v>
      </c>
      <c r="AA24" s="195">
        <v>24</v>
      </c>
      <c r="AB24" s="196"/>
      <c r="AC24" s="197"/>
      <c r="AD24" s="197"/>
      <c r="AE24" s="197"/>
      <c r="AF24" s="198" t="s">
        <v>244</v>
      </c>
    </row>
    <row r="25" spans="1:32" ht="53.25" customHeight="1">
      <c r="A25" s="25"/>
      <c r="B25" s="296" t="s">
        <v>245</v>
      </c>
      <c r="C25" s="296"/>
      <c r="D25" s="26" t="s">
        <v>40</v>
      </c>
      <c r="E25" s="27">
        <v>2.6518604458440373E-3</v>
      </c>
      <c r="F25" s="192">
        <v>8800.0413120000012</v>
      </c>
      <c r="G25" s="193">
        <v>9015.8559029999997</v>
      </c>
      <c r="H25" s="194"/>
      <c r="I25" s="194"/>
      <c r="J25" s="194"/>
      <c r="K25" s="194"/>
      <c r="L25" s="194"/>
      <c r="M25" s="194"/>
      <c r="N25" s="194"/>
      <c r="O25" s="194"/>
      <c r="P25" s="194"/>
      <c r="Q25" s="194"/>
      <c r="R25" s="194"/>
      <c r="S25" s="194"/>
      <c r="T25" s="194"/>
      <c r="U25" s="194"/>
      <c r="V25" s="194"/>
      <c r="W25" s="194"/>
      <c r="X25" s="194"/>
      <c r="Y25" s="194"/>
      <c r="Z25" s="195">
        <v>27</v>
      </c>
      <c r="AA25" s="195">
        <v>31</v>
      </c>
      <c r="AB25" s="196"/>
      <c r="AC25" s="197"/>
      <c r="AD25" s="197"/>
      <c r="AE25" s="197"/>
      <c r="AF25" s="198" t="s">
        <v>114</v>
      </c>
    </row>
    <row r="26" spans="1:32" ht="52.5" customHeight="1">
      <c r="A26" s="25"/>
      <c r="B26" s="296" t="s">
        <v>246</v>
      </c>
      <c r="C26" s="296"/>
      <c r="D26" s="26" t="s">
        <v>247</v>
      </c>
      <c r="E26" s="27">
        <v>4.1435319466313087E-3</v>
      </c>
      <c r="F26" s="192">
        <v>13363.025696000001</v>
      </c>
      <c r="G26" s="193">
        <v>13690.744149000002</v>
      </c>
      <c r="H26" s="194"/>
      <c r="I26" s="194"/>
      <c r="J26" s="194"/>
      <c r="K26" s="194"/>
      <c r="L26" s="194"/>
      <c r="M26" s="194"/>
      <c r="N26" s="194"/>
      <c r="O26" s="194"/>
      <c r="P26" s="194"/>
      <c r="Q26" s="194"/>
      <c r="R26" s="194"/>
      <c r="S26" s="194"/>
      <c r="T26" s="194"/>
      <c r="U26" s="194"/>
      <c r="V26" s="194"/>
      <c r="W26" s="194"/>
      <c r="X26" s="194"/>
      <c r="Y26" s="194"/>
      <c r="Z26" s="195">
        <v>35</v>
      </c>
      <c r="AA26" s="195">
        <v>14</v>
      </c>
      <c r="AB26" s="196"/>
      <c r="AC26" s="197"/>
      <c r="AD26" s="197"/>
      <c r="AE26" s="197"/>
      <c r="AF26" s="198" t="s">
        <v>115</v>
      </c>
    </row>
    <row r="27" spans="1:32" ht="54" customHeight="1">
      <c r="A27" s="25"/>
      <c r="B27" s="296" t="s">
        <v>248</v>
      </c>
      <c r="C27" s="296"/>
      <c r="D27" s="26" t="s">
        <v>247</v>
      </c>
      <c r="E27" s="27">
        <v>2E-3</v>
      </c>
      <c r="F27" s="192">
        <v>6518.5491200000006</v>
      </c>
      <c r="G27" s="193">
        <v>6678.4117800000004</v>
      </c>
      <c r="H27" s="194"/>
      <c r="I27" s="194"/>
      <c r="J27" s="194"/>
      <c r="K27" s="194"/>
      <c r="L27" s="194"/>
      <c r="M27" s="194"/>
      <c r="N27" s="194"/>
      <c r="O27" s="194"/>
      <c r="P27" s="194"/>
      <c r="Q27" s="194"/>
      <c r="R27" s="194"/>
      <c r="S27" s="194"/>
      <c r="T27" s="194"/>
      <c r="U27" s="194"/>
      <c r="V27" s="194"/>
      <c r="W27" s="194"/>
      <c r="X27" s="194"/>
      <c r="Y27" s="194"/>
      <c r="Z27" s="195">
        <v>16</v>
      </c>
      <c r="AA27" s="195">
        <v>4</v>
      </c>
      <c r="AB27" s="196"/>
      <c r="AC27" s="197"/>
      <c r="AD27" s="197"/>
      <c r="AE27" s="197"/>
      <c r="AF27" s="198" t="s">
        <v>116</v>
      </c>
    </row>
    <row r="28" spans="1:32" ht="45" customHeight="1">
      <c r="A28" s="25"/>
      <c r="B28" s="296" t="s">
        <v>249</v>
      </c>
      <c r="C28" s="296"/>
      <c r="D28" s="26" t="s">
        <v>247</v>
      </c>
      <c r="E28" s="27">
        <v>4.1435319466313087E-3</v>
      </c>
      <c r="F28" s="192">
        <v>13363.025696000001</v>
      </c>
      <c r="G28" s="193">
        <v>13690.744149000002</v>
      </c>
      <c r="H28" s="194"/>
      <c r="I28" s="194"/>
      <c r="J28" s="194"/>
      <c r="K28" s="194"/>
      <c r="L28" s="194"/>
      <c r="M28" s="194"/>
      <c r="N28" s="194"/>
      <c r="O28" s="194"/>
      <c r="P28" s="194"/>
      <c r="Q28" s="194"/>
      <c r="R28" s="194"/>
      <c r="S28" s="194"/>
      <c r="T28" s="194"/>
      <c r="U28" s="194"/>
      <c r="V28" s="194"/>
      <c r="W28" s="194"/>
      <c r="X28" s="194"/>
      <c r="Y28" s="194"/>
      <c r="Z28" s="195">
        <v>37</v>
      </c>
      <c r="AA28" s="195">
        <v>11</v>
      </c>
      <c r="AB28" s="196"/>
      <c r="AC28" s="197"/>
      <c r="AD28" s="197"/>
      <c r="AE28" s="197"/>
      <c r="AF28" s="198" t="s">
        <v>117</v>
      </c>
    </row>
    <row r="29" spans="1:32" ht="45" customHeight="1">
      <c r="A29" s="25"/>
      <c r="B29" s="296" t="s">
        <v>250</v>
      </c>
      <c r="C29" s="296"/>
      <c r="D29" s="26" t="s">
        <v>40</v>
      </c>
      <c r="E29" s="27">
        <v>1.5331068202535842E-2</v>
      </c>
      <c r="F29" s="192">
        <v>49866.900768</v>
      </c>
      <c r="G29" s="193">
        <v>51089.850116999994</v>
      </c>
      <c r="H29" s="194"/>
      <c r="I29" s="194"/>
      <c r="J29" s="194"/>
      <c r="K29" s="194"/>
      <c r="L29" s="194"/>
      <c r="M29" s="194"/>
      <c r="N29" s="194"/>
      <c r="O29" s="194"/>
      <c r="P29" s="194"/>
      <c r="Q29" s="194"/>
      <c r="R29" s="194"/>
      <c r="S29" s="194"/>
      <c r="T29" s="194"/>
      <c r="U29" s="194"/>
      <c r="V29" s="194"/>
      <c r="W29" s="194"/>
      <c r="X29" s="194"/>
      <c r="Y29" s="194"/>
      <c r="Z29" s="195">
        <v>150</v>
      </c>
      <c r="AA29" s="195">
        <v>171</v>
      </c>
      <c r="AB29" s="196"/>
      <c r="AC29" s="197"/>
      <c r="AD29" s="197"/>
      <c r="AE29" s="197"/>
      <c r="AF29" s="198" t="s">
        <v>118</v>
      </c>
    </row>
    <row r="30" spans="1:32" ht="45" customHeight="1">
      <c r="A30" s="25"/>
      <c r="B30" s="296" t="s">
        <v>251</v>
      </c>
      <c r="C30" s="296"/>
      <c r="D30" s="26" t="s">
        <v>40</v>
      </c>
      <c r="E30" s="27">
        <v>9.9444766719151406E-3</v>
      </c>
      <c r="F30" s="192">
        <v>32266.818144000004</v>
      </c>
      <c r="G30" s="193">
        <v>33058.138311000002</v>
      </c>
      <c r="H30" s="194"/>
      <c r="I30" s="194"/>
      <c r="J30" s="194"/>
      <c r="K30" s="194"/>
      <c r="L30" s="194"/>
      <c r="M30" s="194"/>
      <c r="N30" s="194"/>
      <c r="O30" s="194"/>
      <c r="P30" s="194"/>
      <c r="Q30" s="194"/>
      <c r="R30" s="194"/>
      <c r="S30" s="194"/>
      <c r="T30" s="194"/>
      <c r="U30" s="194"/>
      <c r="V30" s="194"/>
      <c r="W30" s="194"/>
      <c r="X30" s="194"/>
      <c r="Y30" s="194"/>
      <c r="Z30" s="195">
        <v>85</v>
      </c>
      <c r="AA30" s="195">
        <v>46</v>
      </c>
      <c r="AB30" s="196"/>
      <c r="AC30" s="197"/>
      <c r="AD30" s="197"/>
      <c r="AE30" s="197"/>
      <c r="AF30" s="198"/>
    </row>
    <row r="31" spans="1:32" ht="51.75" customHeight="1">
      <c r="A31" s="25"/>
      <c r="B31" s="296" t="s">
        <v>252</v>
      </c>
      <c r="C31" s="296"/>
      <c r="D31" s="26" t="s">
        <v>253</v>
      </c>
      <c r="E31" s="27">
        <v>1.7402834175851496E-3</v>
      </c>
      <c r="F31" s="192">
        <v>5540.7667520000005</v>
      </c>
      <c r="G31" s="193">
        <v>5676.6500129999986</v>
      </c>
      <c r="H31" s="194"/>
      <c r="I31" s="194"/>
      <c r="J31" s="194"/>
      <c r="K31" s="194"/>
      <c r="L31" s="194"/>
      <c r="M31" s="194"/>
      <c r="N31" s="194"/>
      <c r="O31" s="194"/>
      <c r="P31" s="194"/>
      <c r="Q31" s="194"/>
      <c r="R31" s="194"/>
      <c r="S31" s="194"/>
      <c r="T31" s="194"/>
      <c r="U31" s="194"/>
      <c r="V31" s="194"/>
      <c r="W31" s="194"/>
      <c r="X31" s="194"/>
      <c r="Y31" s="194"/>
      <c r="Z31" s="195">
        <v>24</v>
      </c>
      <c r="AA31" s="195">
        <v>23</v>
      </c>
      <c r="AB31" s="196"/>
      <c r="AC31" s="197"/>
      <c r="AD31" s="197"/>
      <c r="AE31" s="197"/>
      <c r="AF31" s="198" t="s">
        <v>119</v>
      </c>
    </row>
    <row r="32" spans="1:32" ht="49.5" customHeight="1">
      <c r="A32" s="25"/>
      <c r="B32" s="296" t="s">
        <v>254</v>
      </c>
      <c r="C32" s="296"/>
      <c r="D32" s="26" t="s">
        <v>253</v>
      </c>
      <c r="E32" s="27">
        <v>1.5745421397198973E-3</v>
      </c>
      <c r="F32" s="192">
        <v>5214.8392960000001</v>
      </c>
      <c r="G32" s="193">
        <v>5342.7294240000001</v>
      </c>
      <c r="H32" s="194"/>
      <c r="I32" s="194"/>
      <c r="J32" s="194"/>
      <c r="K32" s="194"/>
      <c r="L32" s="194"/>
      <c r="M32" s="194"/>
      <c r="N32" s="194"/>
      <c r="O32" s="194"/>
      <c r="P32" s="194"/>
      <c r="Q32" s="194"/>
      <c r="R32" s="194"/>
      <c r="S32" s="194"/>
      <c r="T32" s="194"/>
      <c r="U32" s="194"/>
      <c r="V32" s="194"/>
      <c r="W32" s="194"/>
      <c r="X32" s="194"/>
      <c r="Y32" s="194"/>
      <c r="Z32" s="195">
        <v>20</v>
      </c>
      <c r="AA32" s="195">
        <v>12</v>
      </c>
      <c r="AB32" s="196"/>
      <c r="AC32" s="197"/>
      <c r="AD32" s="197"/>
      <c r="AE32" s="197"/>
      <c r="AF32" s="198" t="s">
        <v>127</v>
      </c>
    </row>
    <row r="33" spans="1:32" ht="45" customHeight="1">
      <c r="A33" s="25"/>
      <c r="B33" s="296" t="s">
        <v>255</v>
      </c>
      <c r="C33" s="296"/>
      <c r="D33" s="26" t="s">
        <v>253</v>
      </c>
      <c r="E33" s="27">
        <v>1.5745421397198973E-3</v>
      </c>
      <c r="F33" s="192">
        <v>5214.8392960000001</v>
      </c>
      <c r="G33" s="193">
        <v>5342.7294240000001</v>
      </c>
      <c r="H33" s="194"/>
      <c r="I33" s="194"/>
      <c r="J33" s="194"/>
      <c r="K33" s="194"/>
      <c r="L33" s="194"/>
      <c r="M33" s="194"/>
      <c r="N33" s="194"/>
      <c r="O33" s="194"/>
      <c r="P33" s="194"/>
      <c r="Q33" s="194"/>
      <c r="R33" s="194"/>
      <c r="S33" s="194"/>
      <c r="T33" s="194"/>
      <c r="U33" s="194"/>
      <c r="V33" s="194"/>
      <c r="W33" s="194"/>
      <c r="X33" s="194"/>
      <c r="Y33" s="194"/>
      <c r="Z33" s="195">
        <v>13</v>
      </c>
      <c r="AA33" s="195">
        <v>4</v>
      </c>
      <c r="AB33" s="196"/>
      <c r="AC33" s="197"/>
      <c r="AD33" s="197"/>
      <c r="AE33" s="197"/>
      <c r="AF33" s="198"/>
    </row>
    <row r="34" spans="1:32" ht="45" customHeight="1">
      <c r="A34" s="25"/>
      <c r="B34" s="296" t="s">
        <v>256</v>
      </c>
      <c r="C34" s="296"/>
      <c r="D34" s="26" t="s">
        <v>253</v>
      </c>
      <c r="E34" s="27">
        <v>2.983343001574542E-3</v>
      </c>
      <c r="F34" s="192">
        <v>9777.8236800000013</v>
      </c>
      <c r="G34" s="193">
        <v>10017.61767</v>
      </c>
      <c r="H34" s="194"/>
      <c r="I34" s="194"/>
      <c r="J34" s="194"/>
      <c r="K34" s="194"/>
      <c r="L34" s="194"/>
      <c r="M34" s="194"/>
      <c r="N34" s="194"/>
      <c r="O34" s="194"/>
      <c r="P34" s="194"/>
      <c r="Q34" s="194"/>
      <c r="R34" s="194"/>
      <c r="S34" s="194"/>
      <c r="T34" s="194"/>
      <c r="U34" s="194"/>
      <c r="V34" s="194"/>
      <c r="W34" s="194"/>
      <c r="X34" s="194"/>
      <c r="Y34" s="194"/>
      <c r="Z34" s="195">
        <v>28</v>
      </c>
      <c r="AA34" s="195">
        <v>5</v>
      </c>
      <c r="AB34" s="196"/>
      <c r="AC34" s="197"/>
      <c r="AD34" s="197"/>
      <c r="AE34" s="197"/>
      <c r="AF34" s="198" t="s">
        <v>120</v>
      </c>
    </row>
    <row r="35" spans="1:32" ht="45" customHeight="1">
      <c r="A35" s="25"/>
      <c r="B35" s="296" t="s">
        <v>257</v>
      </c>
      <c r="C35" s="296"/>
      <c r="D35" s="26" t="s">
        <v>197</v>
      </c>
      <c r="E35" s="27">
        <v>2.983343001574542E-2</v>
      </c>
      <c r="F35" s="192">
        <v>97126.381888000004</v>
      </c>
      <c r="G35" s="193">
        <v>99508.335522000008</v>
      </c>
      <c r="H35" s="194"/>
      <c r="I35" s="194"/>
      <c r="J35" s="194"/>
      <c r="K35" s="194"/>
      <c r="L35" s="194"/>
      <c r="M35" s="194"/>
      <c r="N35" s="194"/>
      <c r="O35" s="194"/>
      <c r="P35" s="194"/>
      <c r="Q35" s="194"/>
      <c r="R35" s="194"/>
      <c r="S35" s="194"/>
      <c r="T35" s="194"/>
      <c r="U35" s="194"/>
      <c r="V35" s="194"/>
      <c r="W35" s="194"/>
      <c r="X35" s="194"/>
      <c r="Y35" s="194"/>
      <c r="Z35" s="195">
        <v>160</v>
      </c>
      <c r="AA35" s="195">
        <v>93</v>
      </c>
      <c r="AB35" s="196"/>
      <c r="AC35" s="197"/>
      <c r="AD35" s="197"/>
      <c r="AE35" s="197"/>
      <c r="AF35" s="198" t="s">
        <v>121</v>
      </c>
    </row>
    <row r="36" spans="1:32" ht="55.5" customHeight="1">
      <c r="A36" s="25"/>
      <c r="B36" s="296" t="s">
        <v>258</v>
      </c>
      <c r="C36" s="296"/>
      <c r="D36" s="26" t="s">
        <v>40</v>
      </c>
      <c r="E36" s="27">
        <v>3.6463081130355512E-2</v>
      </c>
      <c r="F36" s="192">
        <v>118963.52144</v>
      </c>
      <c r="G36" s="193">
        <v>121881.01498499999</v>
      </c>
      <c r="H36" s="194"/>
      <c r="I36" s="194"/>
      <c r="J36" s="194"/>
      <c r="K36" s="194"/>
      <c r="L36" s="194"/>
      <c r="M36" s="194"/>
      <c r="N36" s="194"/>
      <c r="O36" s="194"/>
      <c r="P36" s="194"/>
      <c r="Q36" s="194"/>
      <c r="R36" s="194"/>
      <c r="S36" s="194"/>
      <c r="T36" s="194"/>
      <c r="U36" s="194"/>
      <c r="V36" s="194"/>
      <c r="W36" s="194"/>
      <c r="X36" s="194"/>
      <c r="Y36" s="194"/>
      <c r="Z36" s="195">
        <v>315</v>
      </c>
      <c r="AA36" s="195">
        <v>224</v>
      </c>
      <c r="AB36" s="196"/>
      <c r="AC36" s="197"/>
      <c r="AD36" s="197"/>
      <c r="AE36" s="197"/>
      <c r="AF36" s="198"/>
    </row>
    <row r="37" spans="1:32" ht="52.5" customHeight="1">
      <c r="A37" s="25"/>
      <c r="B37" s="296" t="s">
        <v>259</v>
      </c>
      <c r="C37" s="296"/>
      <c r="D37" s="26" t="s">
        <v>40</v>
      </c>
      <c r="E37" s="27">
        <v>7.2926162260711025E-2</v>
      </c>
      <c r="F37" s="192">
        <v>237601.11542400002</v>
      </c>
      <c r="G37" s="193">
        <v>243428.10938100002</v>
      </c>
      <c r="H37" s="194"/>
      <c r="I37" s="194"/>
      <c r="J37" s="194"/>
      <c r="K37" s="194"/>
      <c r="L37" s="194"/>
      <c r="M37" s="194"/>
      <c r="N37" s="194"/>
      <c r="O37" s="194"/>
      <c r="P37" s="194"/>
      <c r="Q37" s="194"/>
      <c r="R37" s="194"/>
      <c r="S37" s="194"/>
      <c r="T37" s="194"/>
      <c r="U37" s="194"/>
      <c r="V37" s="194"/>
      <c r="W37" s="194"/>
      <c r="X37" s="194"/>
      <c r="Y37" s="194"/>
      <c r="Z37" s="195">
        <v>130</v>
      </c>
      <c r="AA37" s="195">
        <v>399</v>
      </c>
      <c r="AB37" s="196"/>
      <c r="AC37" s="197"/>
      <c r="AD37" s="197"/>
      <c r="AE37" s="197"/>
      <c r="AF37" s="198" t="s">
        <v>122</v>
      </c>
    </row>
    <row r="38" spans="1:32" ht="45" customHeight="1">
      <c r="A38" s="199"/>
      <c r="B38" s="296" t="s">
        <v>179</v>
      </c>
      <c r="C38" s="296"/>
      <c r="D38" s="26" t="s">
        <v>260</v>
      </c>
      <c r="E38" s="27">
        <v>0.2086682688323527</v>
      </c>
      <c r="F38" s="192">
        <v>680210.60067200009</v>
      </c>
      <c r="G38" s="193">
        <v>696892.26924300008</v>
      </c>
      <c r="H38" s="200"/>
      <c r="I38" s="200"/>
      <c r="J38" s="200"/>
      <c r="K38" s="200"/>
      <c r="L38" s="201"/>
      <c r="M38" s="202"/>
      <c r="N38" s="28"/>
      <c r="O38" s="28"/>
      <c r="P38" s="201"/>
      <c r="Q38" s="201"/>
      <c r="R38" s="200"/>
      <c r="S38" s="200"/>
      <c r="T38" s="201"/>
      <c r="U38" s="201"/>
      <c r="V38" s="200"/>
      <c r="W38" s="200"/>
      <c r="X38" s="201"/>
      <c r="Y38" s="201"/>
      <c r="Z38" s="195">
        <v>1893</v>
      </c>
      <c r="AA38" s="195">
        <v>750</v>
      </c>
      <c r="AB38" s="196"/>
      <c r="AC38" s="197"/>
      <c r="AD38" s="197"/>
      <c r="AE38" s="197"/>
      <c r="AF38" s="203" t="s">
        <v>100</v>
      </c>
    </row>
    <row r="39" spans="1:32" ht="54.75" customHeight="1">
      <c r="A39" s="169"/>
      <c r="B39" s="296" t="s">
        <v>180</v>
      </c>
      <c r="C39" s="296"/>
      <c r="D39" s="26" t="s">
        <v>260</v>
      </c>
      <c r="E39" s="27">
        <v>1.9557470788099777E-2</v>
      </c>
      <c r="F39" s="192">
        <v>63881.781376000006</v>
      </c>
      <c r="G39" s="193">
        <v>65448.435443999988</v>
      </c>
      <c r="H39" s="174"/>
      <c r="I39" s="174"/>
      <c r="J39" s="174"/>
      <c r="K39" s="174"/>
      <c r="L39" s="174"/>
      <c r="M39" s="174"/>
      <c r="N39" s="174"/>
      <c r="O39" s="174"/>
      <c r="P39" s="174"/>
      <c r="Q39" s="174"/>
      <c r="R39" s="174"/>
      <c r="S39" s="174"/>
      <c r="T39" s="174"/>
      <c r="U39" s="174"/>
      <c r="V39" s="174"/>
      <c r="W39" s="174"/>
      <c r="X39" s="174"/>
      <c r="Y39" s="174"/>
      <c r="Z39" s="195">
        <v>167</v>
      </c>
      <c r="AA39" s="195">
        <v>45</v>
      </c>
      <c r="AB39" s="174"/>
      <c r="AC39" s="174"/>
      <c r="AD39" s="174"/>
      <c r="AE39" s="174"/>
      <c r="AF39" s="203" t="s">
        <v>204</v>
      </c>
    </row>
    <row r="40" spans="1:32" ht="45" customHeight="1">
      <c r="A40" s="169"/>
      <c r="B40" s="296" t="s">
        <v>181</v>
      </c>
      <c r="C40" s="296"/>
      <c r="D40" s="26" t="s">
        <v>260</v>
      </c>
      <c r="E40" s="27">
        <v>0.10648877102842463</v>
      </c>
      <c r="F40" s="192">
        <v>347112.74064000003</v>
      </c>
      <c r="G40" s="193">
        <v>355625.42728499998</v>
      </c>
      <c r="H40" s="204"/>
      <c r="I40" s="204"/>
      <c r="J40" s="204"/>
      <c r="K40" s="204"/>
      <c r="L40" s="204"/>
      <c r="M40" s="204"/>
      <c r="N40" s="204"/>
      <c r="O40" s="204"/>
      <c r="P40" s="204"/>
      <c r="Q40" s="204"/>
      <c r="R40" s="204"/>
      <c r="S40" s="204"/>
      <c r="T40" s="204"/>
      <c r="U40" s="204"/>
      <c r="V40" s="204"/>
      <c r="W40" s="204"/>
      <c r="X40" s="204"/>
      <c r="Y40" s="204"/>
      <c r="Z40" s="195">
        <v>930</v>
      </c>
      <c r="AA40" s="195">
        <v>389</v>
      </c>
      <c r="AB40" s="174"/>
      <c r="AC40" s="174"/>
      <c r="AD40" s="174"/>
      <c r="AE40" s="174"/>
      <c r="AF40" s="203" t="s">
        <v>101</v>
      </c>
    </row>
    <row r="41" spans="1:32" ht="45" customHeight="1">
      <c r="A41" s="176"/>
      <c r="B41" s="296" t="s">
        <v>182</v>
      </c>
      <c r="C41" s="296"/>
      <c r="D41" s="26" t="s">
        <v>260</v>
      </c>
      <c r="E41" s="27">
        <v>8.8671583657909999E-3</v>
      </c>
      <c r="F41" s="192">
        <v>29007.543583999999</v>
      </c>
      <c r="G41" s="193">
        <v>29718.932420999998</v>
      </c>
      <c r="H41" s="182"/>
      <c r="I41" s="182"/>
      <c r="J41" s="182"/>
      <c r="K41" s="182"/>
      <c r="L41" s="182"/>
      <c r="M41" s="182"/>
      <c r="N41" s="182"/>
      <c r="O41" s="182"/>
      <c r="P41" s="182"/>
      <c r="Q41" s="182"/>
      <c r="R41" s="182"/>
      <c r="S41" s="182"/>
      <c r="T41" s="182"/>
      <c r="U41" s="182"/>
      <c r="V41" s="182"/>
      <c r="W41" s="182"/>
      <c r="X41" s="182"/>
      <c r="Y41" s="182"/>
      <c r="Z41" s="195">
        <v>86</v>
      </c>
      <c r="AA41" s="195">
        <v>34</v>
      </c>
      <c r="AB41" s="182"/>
      <c r="AC41" s="182"/>
      <c r="AD41" s="182"/>
      <c r="AE41" s="182"/>
      <c r="AF41" s="203" t="s">
        <v>102</v>
      </c>
    </row>
    <row r="42" spans="1:32" ht="45" customHeight="1">
      <c r="A42" s="176"/>
      <c r="B42" s="296" t="s">
        <v>183</v>
      </c>
      <c r="C42" s="296"/>
      <c r="D42" s="26" t="s">
        <v>260</v>
      </c>
      <c r="E42" s="27">
        <v>1.7568575453716748E-2</v>
      </c>
      <c r="F42" s="192">
        <v>57363.23225600001</v>
      </c>
      <c r="G42" s="193">
        <v>58770.023664000008</v>
      </c>
      <c r="H42" s="182"/>
      <c r="I42" s="182"/>
      <c r="J42" s="182"/>
      <c r="K42" s="182"/>
      <c r="L42" s="182"/>
      <c r="M42" s="182"/>
      <c r="N42" s="182"/>
      <c r="O42" s="182"/>
      <c r="P42" s="182"/>
      <c r="Q42" s="182"/>
      <c r="R42" s="182"/>
      <c r="S42" s="182"/>
      <c r="T42" s="182"/>
      <c r="U42" s="182"/>
      <c r="V42" s="182"/>
      <c r="W42" s="182"/>
      <c r="X42" s="182"/>
      <c r="Y42" s="182"/>
      <c r="Z42" s="195">
        <v>152</v>
      </c>
      <c r="AA42" s="195">
        <v>63</v>
      </c>
      <c r="AB42" s="182"/>
      <c r="AC42" s="182"/>
      <c r="AD42" s="182"/>
      <c r="AE42" s="182"/>
      <c r="AF42" s="203" t="s">
        <v>103</v>
      </c>
    </row>
    <row r="43" spans="1:32" ht="45" customHeight="1">
      <c r="A43" s="176"/>
      <c r="B43" s="296" t="s">
        <v>261</v>
      </c>
      <c r="C43" s="296"/>
      <c r="D43" s="26" t="s">
        <v>260</v>
      </c>
      <c r="E43" s="27">
        <v>3.6463081130355514E-3</v>
      </c>
      <c r="F43" s="192">
        <v>11733.388416000002</v>
      </c>
      <c r="G43" s="193">
        <v>12021.141204</v>
      </c>
      <c r="H43" s="182"/>
      <c r="I43" s="182"/>
      <c r="J43" s="182"/>
      <c r="K43" s="182"/>
      <c r="L43" s="182"/>
      <c r="M43" s="182"/>
      <c r="N43" s="182"/>
      <c r="O43" s="182"/>
      <c r="P43" s="182"/>
      <c r="Q43" s="182"/>
      <c r="R43" s="182"/>
      <c r="S43" s="182"/>
      <c r="T43" s="182"/>
      <c r="U43" s="182"/>
      <c r="V43" s="182"/>
      <c r="W43" s="182"/>
      <c r="X43" s="182"/>
      <c r="Y43" s="182"/>
      <c r="Z43" s="195">
        <v>33</v>
      </c>
      <c r="AA43" s="195">
        <v>35</v>
      </c>
      <c r="AB43" s="182"/>
      <c r="AC43" s="182"/>
      <c r="AD43" s="182"/>
      <c r="AE43" s="182"/>
      <c r="AF43" s="182"/>
    </row>
    <row r="44" spans="1:32" ht="45" customHeight="1">
      <c r="A44" s="176"/>
      <c r="B44" s="296" t="s">
        <v>262</v>
      </c>
      <c r="C44" s="296"/>
      <c r="D44" s="26" t="s">
        <v>260</v>
      </c>
      <c r="E44" s="27">
        <v>6.0495566420817101E-3</v>
      </c>
      <c r="F44" s="192">
        <v>19555.647360000003</v>
      </c>
      <c r="G44" s="193">
        <v>20035.235339999999</v>
      </c>
      <c r="H44" s="182"/>
      <c r="I44" s="182"/>
      <c r="J44" s="182"/>
      <c r="K44" s="182"/>
      <c r="L44" s="182"/>
      <c r="M44" s="182"/>
      <c r="N44" s="182"/>
      <c r="O44" s="182"/>
      <c r="P44" s="182"/>
      <c r="Q44" s="182"/>
      <c r="R44" s="182"/>
      <c r="S44" s="182"/>
      <c r="T44" s="182"/>
      <c r="U44" s="182"/>
      <c r="V44" s="182"/>
      <c r="W44" s="182"/>
      <c r="X44" s="182"/>
      <c r="Y44" s="182"/>
      <c r="Z44" s="195">
        <v>47</v>
      </c>
      <c r="AA44" s="195">
        <v>38</v>
      </c>
      <c r="AB44" s="182"/>
      <c r="AC44" s="182"/>
      <c r="AD44" s="182"/>
      <c r="AE44" s="182"/>
      <c r="AF44" s="182"/>
    </row>
    <row r="45" spans="1:32" ht="45" customHeight="1">
      <c r="A45" s="176"/>
      <c r="B45" s="296" t="s">
        <v>263</v>
      </c>
      <c r="C45" s="296"/>
      <c r="D45" s="26" t="s">
        <v>260</v>
      </c>
      <c r="E45" s="27">
        <v>2.7347310847766638E-3</v>
      </c>
      <c r="F45" s="192">
        <v>8800.0413120000012</v>
      </c>
      <c r="G45" s="193">
        <v>9015.8559029999997</v>
      </c>
      <c r="H45" s="182"/>
      <c r="I45" s="182"/>
      <c r="J45" s="182"/>
      <c r="K45" s="182"/>
      <c r="L45" s="182"/>
      <c r="M45" s="182"/>
      <c r="N45" s="182"/>
      <c r="O45" s="182"/>
      <c r="P45" s="182"/>
      <c r="Q45" s="182"/>
      <c r="R45" s="182"/>
      <c r="S45" s="182"/>
      <c r="T45" s="182"/>
      <c r="U45" s="182"/>
      <c r="V45" s="182"/>
      <c r="W45" s="182"/>
      <c r="X45" s="182"/>
      <c r="Y45" s="182"/>
      <c r="Z45" s="195">
        <v>24</v>
      </c>
      <c r="AA45" s="195">
        <v>44</v>
      </c>
      <c r="AB45" s="182"/>
      <c r="AC45" s="182"/>
      <c r="AD45" s="182"/>
      <c r="AE45" s="182"/>
      <c r="AF45" s="182"/>
    </row>
    <row r="46" spans="1:32" ht="45" customHeight="1">
      <c r="A46" s="176"/>
      <c r="B46" s="296" t="s">
        <v>264</v>
      </c>
      <c r="C46" s="296"/>
      <c r="D46" s="26" t="s">
        <v>260</v>
      </c>
      <c r="E46" s="27">
        <v>1.6574127786525234E-3</v>
      </c>
      <c r="F46" s="192">
        <v>5540.7667520000005</v>
      </c>
      <c r="G46" s="193">
        <v>5676.6500129999986</v>
      </c>
      <c r="H46" s="182"/>
      <c r="I46" s="182"/>
      <c r="J46" s="182"/>
      <c r="K46" s="182"/>
      <c r="L46" s="182"/>
      <c r="M46" s="182"/>
      <c r="N46" s="182"/>
      <c r="O46" s="182"/>
      <c r="P46" s="182"/>
      <c r="Q46" s="182"/>
      <c r="R46" s="182"/>
      <c r="S46" s="182"/>
      <c r="T46" s="182"/>
      <c r="U46" s="182"/>
      <c r="V46" s="182"/>
      <c r="W46" s="182"/>
      <c r="X46" s="182"/>
      <c r="Y46" s="182"/>
      <c r="Z46" s="195">
        <v>14</v>
      </c>
      <c r="AA46" s="195">
        <v>10</v>
      </c>
      <c r="AB46" s="182"/>
      <c r="AC46" s="182"/>
      <c r="AD46" s="182"/>
      <c r="AE46" s="182"/>
      <c r="AF46" s="182"/>
    </row>
    <row r="47" spans="1:32" ht="63.75">
      <c r="A47" s="176"/>
      <c r="B47" s="296" t="s">
        <v>265</v>
      </c>
      <c r="C47" s="296"/>
      <c r="D47" s="26" t="s">
        <v>260</v>
      </c>
      <c r="E47" s="27">
        <v>3.7291787519681775E-3</v>
      </c>
      <c r="F47" s="192">
        <v>12059.315872000003</v>
      </c>
      <c r="G47" s="193">
        <v>12355.061793000001</v>
      </c>
      <c r="H47" s="182"/>
      <c r="I47" s="182"/>
      <c r="J47" s="182"/>
      <c r="K47" s="182"/>
      <c r="L47" s="182"/>
      <c r="M47" s="182"/>
      <c r="N47" s="182"/>
      <c r="O47" s="182"/>
      <c r="P47" s="182"/>
      <c r="Q47" s="182"/>
      <c r="R47" s="182"/>
      <c r="S47" s="182"/>
      <c r="T47" s="182"/>
      <c r="U47" s="182"/>
      <c r="V47" s="182"/>
      <c r="W47" s="182"/>
      <c r="X47" s="182"/>
      <c r="Y47" s="182"/>
      <c r="Z47" s="195">
        <v>35</v>
      </c>
      <c r="AA47" s="195">
        <v>11</v>
      </c>
      <c r="AB47" s="182"/>
      <c r="AC47" s="182"/>
      <c r="AD47" s="182"/>
      <c r="AE47" s="182"/>
      <c r="AF47" s="203" t="s">
        <v>266</v>
      </c>
    </row>
    <row r="48" spans="1:32" ht="45" customHeight="1">
      <c r="A48" s="176"/>
      <c r="B48" s="296" t="s">
        <v>267</v>
      </c>
      <c r="C48" s="296"/>
      <c r="D48" s="26" t="s">
        <v>260</v>
      </c>
      <c r="E48" s="27">
        <v>1.5745421397198973E-3</v>
      </c>
      <c r="F48" s="192">
        <v>5214.8392960000001</v>
      </c>
      <c r="G48" s="193">
        <v>5342.7294240000001</v>
      </c>
      <c r="H48" s="182"/>
      <c r="I48" s="182"/>
      <c r="J48" s="182"/>
      <c r="K48" s="182"/>
      <c r="L48" s="182"/>
      <c r="M48" s="182"/>
      <c r="N48" s="182"/>
      <c r="O48" s="182"/>
      <c r="P48" s="182"/>
      <c r="Q48" s="182"/>
      <c r="R48" s="182"/>
      <c r="S48" s="182"/>
      <c r="T48" s="182"/>
      <c r="U48" s="182"/>
      <c r="V48" s="182"/>
      <c r="W48" s="182"/>
      <c r="X48" s="182"/>
      <c r="Y48" s="182"/>
      <c r="Z48" s="195">
        <v>12</v>
      </c>
      <c r="AA48" s="195">
        <v>17</v>
      </c>
      <c r="AB48" s="182"/>
      <c r="AC48" s="182"/>
      <c r="AD48" s="182"/>
      <c r="AE48" s="182"/>
      <c r="AF48" s="203" t="s">
        <v>268</v>
      </c>
    </row>
    <row r="49" spans="1:32" ht="45" customHeight="1">
      <c r="A49" s="176"/>
      <c r="B49" s="296" t="s">
        <v>269</v>
      </c>
      <c r="C49" s="296"/>
      <c r="D49" s="26" t="s">
        <v>260</v>
      </c>
      <c r="E49" s="27">
        <v>1.0524571144443523E-2</v>
      </c>
      <c r="F49" s="192">
        <v>34222.382880000005</v>
      </c>
      <c r="G49" s="193">
        <v>35061.661845000002</v>
      </c>
      <c r="H49" s="182"/>
      <c r="I49" s="182"/>
      <c r="J49" s="182"/>
      <c r="K49" s="182"/>
      <c r="L49" s="182"/>
      <c r="M49" s="182"/>
      <c r="N49" s="182"/>
      <c r="O49" s="182"/>
      <c r="P49" s="182"/>
      <c r="Q49" s="182"/>
      <c r="R49" s="182"/>
      <c r="S49" s="182"/>
      <c r="T49" s="182"/>
      <c r="U49" s="182"/>
      <c r="V49" s="182"/>
      <c r="W49" s="182"/>
      <c r="X49" s="182"/>
      <c r="Y49" s="182"/>
      <c r="Z49" s="195">
        <v>94</v>
      </c>
      <c r="AA49" s="195">
        <v>29</v>
      </c>
      <c r="AB49" s="182"/>
      <c r="AC49" s="182"/>
      <c r="AD49" s="182"/>
      <c r="AE49" s="182"/>
      <c r="AF49" s="182"/>
    </row>
    <row r="50" spans="1:32" ht="45" customHeight="1">
      <c r="A50" s="176"/>
      <c r="B50" s="296" t="s">
        <v>270</v>
      </c>
      <c r="C50" s="296"/>
      <c r="D50" s="26" t="s">
        <v>260</v>
      </c>
      <c r="E50" s="27">
        <v>3.3313996850915718E-2</v>
      </c>
      <c r="F50" s="192">
        <v>108533.842848</v>
      </c>
      <c r="G50" s="193">
        <v>111195.55613700001</v>
      </c>
      <c r="H50" s="182"/>
      <c r="I50" s="182"/>
      <c r="J50" s="182"/>
      <c r="K50" s="182"/>
      <c r="L50" s="182"/>
      <c r="M50" s="182"/>
      <c r="N50" s="182"/>
      <c r="O50" s="182"/>
      <c r="P50" s="182"/>
      <c r="Q50" s="182"/>
      <c r="R50" s="182"/>
      <c r="S50" s="182"/>
      <c r="T50" s="182"/>
      <c r="U50" s="182"/>
      <c r="V50" s="182"/>
      <c r="W50" s="182"/>
      <c r="X50" s="182"/>
      <c r="Y50" s="182"/>
      <c r="Z50" s="195">
        <v>293</v>
      </c>
      <c r="AA50" s="195">
        <v>130</v>
      </c>
      <c r="AB50" s="182"/>
      <c r="AC50" s="182"/>
      <c r="AD50" s="182"/>
      <c r="AE50" s="182"/>
      <c r="AF50" s="182"/>
    </row>
    <row r="51" spans="1:32" ht="45" customHeight="1">
      <c r="A51" s="176"/>
      <c r="B51" s="296" t="s">
        <v>271</v>
      </c>
      <c r="C51" s="296"/>
      <c r="D51" s="26" t="s">
        <v>260</v>
      </c>
      <c r="E51" s="27">
        <v>2.2872296345404823E-2</v>
      </c>
      <c r="F51" s="192">
        <v>74637.387424000015</v>
      </c>
      <c r="G51" s="193">
        <v>76467.814880999998</v>
      </c>
      <c r="H51" s="182"/>
      <c r="I51" s="182"/>
      <c r="J51" s="182"/>
      <c r="K51" s="182"/>
      <c r="L51" s="182"/>
      <c r="M51" s="182"/>
      <c r="N51" s="182"/>
      <c r="O51" s="182"/>
      <c r="P51" s="182"/>
      <c r="Q51" s="182"/>
      <c r="R51" s="182"/>
      <c r="S51" s="182"/>
      <c r="T51" s="182"/>
      <c r="U51" s="182"/>
      <c r="V51" s="182"/>
      <c r="W51" s="182"/>
      <c r="X51" s="182"/>
      <c r="Y51" s="182"/>
      <c r="Z51" s="195">
        <v>201</v>
      </c>
      <c r="AA51" s="195">
        <v>113</v>
      </c>
      <c r="AB51" s="182"/>
      <c r="AC51" s="182"/>
      <c r="AD51" s="182"/>
      <c r="AE51" s="182"/>
      <c r="AF51" s="182"/>
    </row>
    <row r="52" spans="1:32" ht="45" customHeight="1">
      <c r="A52" s="176"/>
      <c r="B52" s="296" t="s">
        <v>272</v>
      </c>
      <c r="C52" s="296"/>
      <c r="D52" s="26" t="s">
        <v>260</v>
      </c>
      <c r="E52" s="27">
        <v>2.0717659733156544E-3</v>
      </c>
      <c r="F52" s="192">
        <v>6844.476576</v>
      </c>
      <c r="G52" s="193">
        <v>7012.3323689999988</v>
      </c>
      <c r="H52" s="182"/>
      <c r="I52" s="182"/>
      <c r="J52" s="182"/>
      <c r="K52" s="182"/>
      <c r="L52" s="182"/>
      <c r="M52" s="182"/>
      <c r="N52" s="182"/>
      <c r="O52" s="182"/>
      <c r="P52" s="182"/>
      <c r="Q52" s="182"/>
      <c r="R52" s="182"/>
      <c r="S52" s="182"/>
      <c r="T52" s="182"/>
      <c r="U52" s="182"/>
      <c r="V52" s="182"/>
      <c r="W52" s="182"/>
      <c r="X52" s="182"/>
      <c r="Y52" s="182"/>
      <c r="Z52" s="195">
        <v>21</v>
      </c>
      <c r="AA52" s="195">
        <v>0</v>
      </c>
      <c r="AB52" s="182"/>
      <c r="AC52" s="182"/>
      <c r="AD52" s="182"/>
      <c r="AE52" s="182"/>
      <c r="AF52" s="203" t="s">
        <v>273</v>
      </c>
    </row>
    <row r="53" spans="1:32" ht="45" customHeight="1">
      <c r="A53" s="176"/>
      <c r="B53" s="296" t="s">
        <v>274</v>
      </c>
      <c r="C53" s="296"/>
      <c r="D53" s="26" t="s">
        <v>40</v>
      </c>
      <c r="E53" s="27">
        <v>8.0384519764647392E-3</v>
      </c>
      <c r="F53" s="192">
        <v>26074.196480000002</v>
      </c>
      <c r="G53" s="193">
        <v>26713.647120000001</v>
      </c>
      <c r="H53" s="182"/>
      <c r="I53" s="182"/>
      <c r="J53" s="182"/>
      <c r="K53" s="182"/>
      <c r="L53" s="182"/>
      <c r="M53" s="182"/>
      <c r="N53" s="182"/>
      <c r="O53" s="182"/>
      <c r="P53" s="182"/>
      <c r="Q53" s="182"/>
      <c r="R53" s="182"/>
      <c r="S53" s="182"/>
      <c r="T53" s="182"/>
      <c r="U53" s="182"/>
      <c r="V53" s="182"/>
      <c r="W53" s="182"/>
      <c r="X53" s="182"/>
      <c r="Y53" s="182"/>
      <c r="Z53" s="195">
        <v>53</v>
      </c>
      <c r="AA53" s="195">
        <v>89</v>
      </c>
      <c r="AB53" s="182"/>
      <c r="AC53" s="182"/>
      <c r="AD53" s="182"/>
      <c r="AE53" s="182"/>
      <c r="AF53" s="203" t="s">
        <v>275</v>
      </c>
    </row>
    <row r="54" spans="1:32" ht="45" customHeight="1">
      <c r="A54" s="176"/>
      <c r="B54" s="296" t="s">
        <v>276</v>
      </c>
      <c r="C54" s="296"/>
      <c r="D54" s="26" t="s">
        <v>40</v>
      </c>
      <c r="E54" s="27">
        <v>7.7898400596668601E-3</v>
      </c>
      <c r="F54" s="192">
        <v>25422.341568</v>
      </c>
      <c r="G54" s="193">
        <v>26045.805941999995</v>
      </c>
      <c r="H54" s="182"/>
      <c r="I54" s="182"/>
      <c r="J54" s="182"/>
      <c r="K54" s="182"/>
      <c r="L54" s="182"/>
      <c r="M54" s="182"/>
      <c r="N54" s="182"/>
      <c r="O54" s="182"/>
      <c r="P54" s="182"/>
      <c r="Q54" s="182"/>
      <c r="R54" s="182"/>
      <c r="S54" s="182"/>
      <c r="T54" s="182"/>
      <c r="U54" s="182"/>
      <c r="V54" s="182"/>
      <c r="W54" s="182"/>
      <c r="X54" s="182"/>
      <c r="Y54" s="182"/>
      <c r="Z54" s="195">
        <v>71</v>
      </c>
      <c r="AA54" s="195">
        <v>7</v>
      </c>
      <c r="AB54" s="182"/>
      <c r="AC54" s="182"/>
      <c r="AD54" s="182"/>
      <c r="AE54" s="182"/>
      <c r="AF54" s="182"/>
    </row>
    <row r="55" spans="1:32" ht="45" customHeight="1">
      <c r="A55" s="176"/>
      <c r="B55" s="296" t="s">
        <v>277</v>
      </c>
      <c r="C55" s="296"/>
      <c r="D55" s="26" t="s">
        <v>40</v>
      </c>
      <c r="E55" s="27">
        <v>1.4088008618546449E-3</v>
      </c>
      <c r="F55" s="192">
        <v>4562.9843840000003</v>
      </c>
      <c r="G55" s="193">
        <v>4674.8882459999995</v>
      </c>
      <c r="H55" s="182"/>
      <c r="I55" s="182"/>
      <c r="J55" s="182"/>
      <c r="K55" s="182"/>
      <c r="L55" s="182"/>
      <c r="M55" s="182"/>
      <c r="N55" s="182"/>
      <c r="O55" s="182"/>
      <c r="P55" s="182"/>
      <c r="Q55" s="182"/>
      <c r="R55" s="182"/>
      <c r="S55" s="182"/>
      <c r="T55" s="182"/>
      <c r="U55" s="182"/>
      <c r="V55" s="182"/>
      <c r="W55" s="182"/>
      <c r="X55" s="182"/>
      <c r="Y55" s="182"/>
      <c r="Z55" s="195">
        <v>14</v>
      </c>
      <c r="AA55" s="195">
        <v>0</v>
      </c>
      <c r="AB55" s="182"/>
      <c r="AC55" s="182"/>
      <c r="AD55" s="182"/>
      <c r="AE55" s="182"/>
      <c r="AF55" s="182"/>
    </row>
    <row r="56" spans="1:32" ht="45" customHeight="1">
      <c r="A56" s="176"/>
      <c r="B56" s="296" t="s">
        <v>278</v>
      </c>
      <c r="C56" s="296"/>
      <c r="D56" s="26" t="s">
        <v>279</v>
      </c>
      <c r="E56" s="27">
        <v>3.8120493909008041E-2</v>
      </c>
      <c r="F56" s="192">
        <v>124178.360736</v>
      </c>
      <c r="G56" s="193">
        <v>127223.74440899999</v>
      </c>
      <c r="H56" s="182"/>
      <c r="I56" s="182"/>
      <c r="J56" s="182"/>
      <c r="K56" s="182"/>
      <c r="L56" s="182"/>
      <c r="M56" s="182"/>
      <c r="N56" s="182"/>
      <c r="O56" s="182"/>
      <c r="P56" s="182"/>
      <c r="Q56" s="182"/>
      <c r="R56" s="182"/>
      <c r="S56" s="182"/>
      <c r="T56" s="182"/>
      <c r="U56" s="182"/>
      <c r="V56" s="182"/>
      <c r="W56" s="182"/>
      <c r="X56" s="182"/>
      <c r="Y56" s="182"/>
      <c r="Z56" s="195">
        <v>225</v>
      </c>
      <c r="AA56" s="195">
        <v>18</v>
      </c>
      <c r="AB56" s="182"/>
      <c r="AC56" s="182"/>
      <c r="AD56" s="182"/>
      <c r="AE56" s="182"/>
      <c r="AF56" s="182"/>
    </row>
    <row r="57" spans="1:32" ht="45" customHeight="1">
      <c r="A57" s="176"/>
      <c r="B57" s="296" t="s">
        <v>280</v>
      </c>
      <c r="C57" s="296"/>
      <c r="D57" s="26" t="s">
        <v>280</v>
      </c>
      <c r="E57" s="27">
        <v>9.1000000000000004E-3</v>
      </c>
      <c r="F57" s="192">
        <v>29659.398496000002</v>
      </c>
      <c r="G57" s="193">
        <v>30386.773599</v>
      </c>
      <c r="H57" s="182"/>
      <c r="I57" s="182"/>
      <c r="J57" s="182"/>
      <c r="K57" s="182"/>
      <c r="L57" s="182"/>
      <c r="M57" s="182"/>
      <c r="N57" s="182"/>
      <c r="O57" s="182"/>
      <c r="P57" s="182"/>
      <c r="Q57" s="182"/>
      <c r="R57" s="182"/>
      <c r="S57" s="182"/>
      <c r="T57" s="182"/>
      <c r="U57" s="182"/>
      <c r="V57" s="182"/>
      <c r="W57" s="182"/>
      <c r="X57" s="182"/>
      <c r="Y57" s="182"/>
      <c r="Z57" s="195">
        <v>18</v>
      </c>
      <c r="AA57" s="195">
        <v>2</v>
      </c>
      <c r="AB57" s="182"/>
      <c r="AC57" s="182"/>
      <c r="AD57" s="182"/>
      <c r="AE57" s="182"/>
      <c r="AF57" s="182"/>
    </row>
    <row r="58" spans="1:32" ht="45" customHeight="1">
      <c r="A58" s="176"/>
      <c r="B58" s="296" t="s">
        <v>281</v>
      </c>
      <c r="C58" s="296"/>
      <c r="D58" s="26" t="s">
        <v>282</v>
      </c>
      <c r="E58" s="27">
        <v>1E-3</v>
      </c>
      <c r="F58" s="192">
        <v>3259.2745600000003</v>
      </c>
      <c r="G58" s="193">
        <v>3339.2058900000002</v>
      </c>
      <c r="H58" s="182"/>
      <c r="I58" s="182"/>
      <c r="J58" s="182"/>
      <c r="K58" s="182"/>
      <c r="L58" s="182"/>
      <c r="M58" s="182"/>
      <c r="N58" s="182"/>
      <c r="O58" s="182"/>
      <c r="P58" s="182"/>
      <c r="Q58" s="182"/>
      <c r="R58" s="182"/>
      <c r="S58" s="182"/>
      <c r="T58" s="182"/>
      <c r="U58" s="182"/>
      <c r="V58" s="182"/>
      <c r="W58" s="182"/>
      <c r="X58" s="182"/>
      <c r="Y58" s="182"/>
      <c r="Z58" s="195">
        <v>9</v>
      </c>
      <c r="AA58" s="195">
        <v>3</v>
      </c>
      <c r="AB58" s="182"/>
      <c r="AC58" s="182"/>
      <c r="AD58" s="182"/>
      <c r="AE58" s="182"/>
      <c r="AF58" s="182"/>
    </row>
    <row r="59" spans="1:32" ht="45" customHeight="1">
      <c r="A59" s="176"/>
      <c r="B59" s="296" t="s">
        <v>283</v>
      </c>
      <c r="C59" s="296"/>
      <c r="D59" s="26" t="s">
        <v>284</v>
      </c>
      <c r="E59" s="27">
        <v>4.0000000000000002E-4</v>
      </c>
      <c r="F59" s="192">
        <v>1303.709824</v>
      </c>
      <c r="G59" s="193">
        <v>1335.682356</v>
      </c>
      <c r="H59" s="182"/>
      <c r="I59" s="182"/>
      <c r="J59" s="182"/>
      <c r="K59" s="182"/>
      <c r="L59" s="182"/>
      <c r="M59" s="182"/>
      <c r="N59" s="182"/>
      <c r="O59" s="182"/>
      <c r="P59" s="182"/>
      <c r="Q59" s="182"/>
      <c r="R59" s="182"/>
      <c r="S59" s="182"/>
      <c r="T59" s="182"/>
      <c r="U59" s="182"/>
      <c r="V59" s="182"/>
      <c r="W59" s="182"/>
      <c r="X59" s="182"/>
      <c r="Y59" s="182"/>
      <c r="Z59" s="195">
        <v>2</v>
      </c>
      <c r="AA59" s="195">
        <v>4</v>
      </c>
      <c r="AB59" s="182"/>
      <c r="AC59" s="182"/>
      <c r="AD59" s="182"/>
      <c r="AE59" s="182"/>
      <c r="AF59" s="182"/>
    </row>
    <row r="60" spans="1:32" ht="45" customHeight="1">
      <c r="A60" s="176"/>
      <c r="B60" s="296" t="s">
        <v>285</v>
      </c>
      <c r="C60" s="296"/>
      <c r="D60" s="26" t="s">
        <v>286</v>
      </c>
      <c r="E60" s="27">
        <v>4.0000000000000002E-4</v>
      </c>
      <c r="F60" s="192">
        <v>1303.709824</v>
      </c>
      <c r="G60" s="193">
        <v>1335.682356</v>
      </c>
      <c r="H60" s="182"/>
      <c r="I60" s="182"/>
      <c r="J60" s="182"/>
      <c r="K60" s="182"/>
      <c r="L60" s="182"/>
      <c r="M60" s="182"/>
      <c r="N60" s="182"/>
      <c r="O60" s="182"/>
      <c r="P60" s="182"/>
      <c r="Q60" s="182"/>
      <c r="R60" s="182"/>
      <c r="S60" s="182"/>
      <c r="T60" s="182"/>
      <c r="U60" s="182"/>
      <c r="V60" s="182"/>
      <c r="W60" s="182"/>
      <c r="X60" s="182"/>
      <c r="Y60" s="182"/>
      <c r="Z60" s="195">
        <v>4</v>
      </c>
      <c r="AA60" s="195">
        <v>5</v>
      </c>
      <c r="AB60" s="182"/>
      <c r="AC60" s="182"/>
      <c r="AD60" s="182"/>
      <c r="AE60" s="182"/>
      <c r="AF60" s="203" t="s">
        <v>287</v>
      </c>
    </row>
    <row r="61" spans="1:32" ht="45" customHeight="1">
      <c r="A61" s="176"/>
      <c r="B61" s="296" t="s">
        <v>288</v>
      </c>
      <c r="C61" s="296"/>
      <c r="D61" s="26" t="s">
        <v>260</v>
      </c>
      <c r="E61" s="27">
        <v>3.5999999999999999E-3</v>
      </c>
      <c r="F61" s="192">
        <v>11733.388416000002</v>
      </c>
      <c r="G61" s="193">
        <v>12021.141204</v>
      </c>
      <c r="H61" s="182"/>
      <c r="I61" s="182"/>
      <c r="J61" s="182"/>
      <c r="K61" s="182"/>
      <c r="L61" s="182"/>
      <c r="M61" s="182"/>
      <c r="N61" s="182"/>
      <c r="O61" s="182"/>
      <c r="P61" s="182"/>
      <c r="Q61" s="182"/>
      <c r="R61" s="182"/>
      <c r="S61" s="182"/>
      <c r="T61" s="182"/>
      <c r="U61" s="182"/>
      <c r="V61" s="182"/>
      <c r="W61" s="182"/>
      <c r="X61" s="182"/>
      <c r="Y61" s="182"/>
      <c r="Z61" s="195">
        <v>36</v>
      </c>
      <c r="AA61" s="195">
        <v>10</v>
      </c>
      <c r="AB61" s="182"/>
      <c r="AC61" s="182"/>
      <c r="AD61" s="182"/>
      <c r="AE61" s="182"/>
      <c r="AF61" s="182"/>
    </row>
    <row r="62" spans="1:32" ht="45" customHeight="1">
      <c r="A62" s="176"/>
      <c r="B62" s="296" t="s">
        <v>289</v>
      </c>
      <c r="C62" s="296"/>
      <c r="D62" s="26" t="s">
        <v>260</v>
      </c>
      <c r="E62" s="27">
        <v>2.9999999999999997E-4</v>
      </c>
      <c r="F62" s="192">
        <v>977.78236800000002</v>
      </c>
      <c r="G62" s="193">
        <v>1001.761767</v>
      </c>
      <c r="H62" s="182"/>
      <c r="I62" s="182"/>
      <c r="J62" s="182"/>
      <c r="K62" s="182"/>
      <c r="L62" s="182"/>
      <c r="M62" s="182"/>
      <c r="N62" s="182"/>
      <c r="O62" s="182"/>
      <c r="P62" s="182"/>
      <c r="Q62" s="182"/>
      <c r="R62" s="182"/>
      <c r="S62" s="182"/>
      <c r="T62" s="182"/>
      <c r="U62" s="182"/>
      <c r="V62" s="182"/>
      <c r="W62" s="182"/>
      <c r="X62" s="182"/>
      <c r="Y62" s="182"/>
      <c r="Z62" s="195">
        <v>3</v>
      </c>
      <c r="AA62" s="195">
        <v>0</v>
      </c>
      <c r="AB62" s="182"/>
      <c r="AC62" s="182"/>
      <c r="AD62" s="182"/>
      <c r="AE62" s="182"/>
      <c r="AF62" s="182"/>
    </row>
    <row r="63" spans="1:32" ht="45" customHeight="1">
      <c r="A63" s="176"/>
      <c r="B63" s="296" t="s">
        <v>290</v>
      </c>
      <c r="C63" s="296"/>
      <c r="D63" s="26" t="s">
        <v>260</v>
      </c>
      <c r="E63" s="27">
        <v>1.4999999999999999E-4</v>
      </c>
      <c r="F63" s="192">
        <v>651.85491200000001</v>
      </c>
      <c r="G63" s="193">
        <v>667.84117800000001</v>
      </c>
      <c r="H63" s="182"/>
      <c r="I63" s="182"/>
      <c r="J63" s="182"/>
      <c r="K63" s="182"/>
      <c r="L63" s="182"/>
      <c r="M63" s="182"/>
      <c r="N63" s="182"/>
      <c r="O63" s="182"/>
      <c r="P63" s="182"/>
      <c r="Q63" s="182"/>
      <c r="R63" s="182"/>
      <c r="S63" s="182"/>
      <c r="T63" s="182"/>
      <c r="U63" s="182"/>
      <c r="V63" s="182"/>
      <c r="W63" s="182"/>
      <c r="X63" s="182"/>
      <c r="Y63" s="182"/>
      <c r="Z63" s="195">
        <v>1</v>
      </c>
      <c r="AA63" s="195">
        <v>0</v>
      </c>
      <c r="AB63" s="182"/>
      <c r="AC63" s="182"/>
      <c r="AD63" s="182"/>
      <c r="AE63" s="182"/>
      <c r="AF63" s="182"/>
    </row>
    <row r="64" spans="1:32" ht="45" customHeight="1">
      <c r="A64" s="303" t="s">
        <v>291</v>
      </c>
      <c r="B64" s="303"/>
      <c r="C64" s="303"/>
      <c r="D64" s="303"/>
      <c r="E64" s="205">
        <v>1.0000465931880334</v>
      </c>
      <c r="F64" s="194">
        <f>SUM(F17:F63)</f>
        <v>3259274.5599999996</v>
      </c>
      <c r="G64" s="206">
        <f>SUM(G17:G63)</f>
        <v>3339205.89</v>
      </c>
      <c r="H64" s="207"/>
      <c r="I64" s="207"/>
      <c r="J64" s="207"/>
      <c r="K64" s="207"/>
      <c r="L64" s="207"/>
      <c r="M64" s="207"/>
      <c r="N64" s="207"/>
      <c r="O64" s="207"/>
      <c r="P64" s="207"/>
      <c r="Q64" s="207"/>
      <c r="R64" s="207"/>
      <c r="S64" s="207"/>
      <c r="T64" s="207"/>
      <c r="U64" s="207"/>
      <c r="V64" s="207"/>
      <c r="W64" s="207"/>
      <c r="X64" s="207"/>
      <c r="Y64" s="207"/>
      <c r="Z64" s="246">
        <f t="shared" ref="Z64:AA64" si="0">SUM(Z17:Z63)</f>
        <v>8036</v>
      </c>
      <c r="AA64" s="246">
        <f t="shared" si="0"/>
        <v>4016</v>
      </c>
      <c r="AB64" s="245"/>
      <c r="AC64" s="245"/>
      <c r="AD64" s="245"/>
      <c r="AE64" s="245"/>
      <c r="AF64" s="245"/>
    </row>
    <row r="65" spans="1:32" s="88" customFormat="1" ht="45" customHeight="1">
      <c r="A65" s="66"/>
      <c r="B65" s="66"/>
      <c r="C65" s="66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66"/>
    </row>
    <row r="66" spans="1:32" s="67" customFormat="1" ht="36.75" customHeight="1">
      <c r="A66" s="66"/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</row>
    <row r="67" spans="1:32" s="69" customFormat="1" ht="14.25" customHeight="1">
      <c r="A67" s="66"/>
      <c r="B67" s="66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6"/>
      <c r="Q67" s="66"/>
      <c r="R67" s="66"/>
      <c r="S67" s="66"/>
      <c r="T67" s="66"/>
      <c r="U67" s="66"/>
      <c r="V67" s="66"/>
      <c r="W67" s="66"/>
      <c r="X67" s="66"/>
      <c r="Y67" s="66"/>
      <c r="Z67" s="66"/>
      <c r="AA67" s="66"/>
      <c r="AB67" s="66"/>
      <c r="AC67" s="66"/>
      <c r="AD67" s="66"/>
      <c r="AE67" s="66"/>
      <c r="AF67" s="66"/>
    </row>
    <row r="68" spans="1:32" s="69" customFormat="1" ht="14.25" customHeight="1">
      <c r="A68" s="66"/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66"/>
      <c r="R68" s="66"/>
      <c r="S68" s="66"/>
      <c r="T68" s="66"/>
      <c r="U68" s="66"/>
      <c r="V68" s="66"/>
      <c r="W68" s="66"/>
      <c r="X68" s="66"/>
      <c r="Y68" s="66"/>
      <c r="Z68" s="66"/>
      <c r="AA68" s="66"/>
      <c r="AB68" s="66"/>
      <c r="AC68" s="66"/>
      <c r="AD68" s="66"/>
      <c r="AE68" s="66"/>
      <c r="AF68" s="66"/>
    </row>
  </sheetData>
  <mergeCells count="77">
    <mergeCell ref="AF15:AF16"/>
    <mergeCell ref="B61:C61"/>
    <mergeCell ref="B62:C62"/>
    <mergeCell ref="B63:C63"/>
    <mergeCell ref="A64:D64"/>
    <mergeCell ref="B57:C57"/>
    <mergeCell ref="B58:C58"/>
    <mergeCell ref="B59:C59"/>
    <mergeCell ref="B60:C60"/>
    <mergeCell ref="B54:C54"/>
    <mergeCell ref="B36:C36"/>
    <mergeCell ref="B37:C37"/>
    <mergeCell ref="B47:C47"/>
    <mergeCell ref="B38:C38"/>
    <mergeCell ref="B39:C39"/>
    <mergeCell ref="B41:C41"/>
    <mergeCell ref="A13:AF13"/>
    <mergeCell ref="A15:C15"/>
    <mergeCell ref="D15:D16"/>
    <mergeCell ref="E15:E16"/>
    <mergeCell ref="F15:G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Z15:AB15"/>
    <mergeCell ref="AC15:AE15"/>
    <mergeCell ref="A4:AF4"/>
    <mergeCell ref="A5:AF5"/>
    <mergeCell ref="A6:AF6"/>
    <mergeCell ref="A9:B9"/>
    <mergeCell ref="A10:B10"/>
    <mergeCell ref="A8:B8"/>
    <mergeCell ref="B56:C56"/>
    <mergeCell ref="B45:C45"/>
    <mergeCell ref="B46:C46"/>
    <mergeCell ref="A3:AF3"/>
    <mergeCell ref="B50:C50"/>
    <mergeCell ref="B51:C51"/>
    <mergeCell ref="B52:C52"/>
    <mergeCell ref="B53:C53"/>
    <mergeCell ref="B18:C18"/>
    <mergeCell ref="B19:C19"/>
    <mergeCell ref="B16:C16"/>
    <mergeCell ref="B48:C48"/>
    <mergeCell ref="B49:C49"/>
    <mergeCell ref="B17:C17"/>
    <mergeCell ref="B33:C33"/>
    <mergeCell ref="B34:C34"/>
    <mergeCell ref="B31:C31"/>
    <mergeCell ref="B32:C32"/>
    <mergeCell ref="B40:C40"/>
    <mergeCell ref="B55:C55"/>
    <mergeCell ref="B42:C42"/>
    <mergeCell ref="B43:C43"/>
    <mergeCell ref="B44:C44"/>
    <mergeCell ref="A11:B11"/>
    <mergeCell ref="A12:AF12"/>
    <mergeCell ref="A1:AF1"/>
    <mergeCell ref="A2:AF2"/>
    <mergeCell ref="B35:C35"/>
    <mergeCell ref="B20:C20"/>
    <mergeCell ref="B28:C28"/>
    <mergeCell ref="B29:C29"/>
    <mergeCell ref="B25:C25"/>
    <mergeCell ref="B24:C24"/>
    <mergeCell ref="B22:C22"/>
    <mergeCell ref="B27:C27"/>
    <mergeCell ref="B23:C23"/>
    <mergeCell ref="B21:C21"/>
    <mergeCell ref="B26:C26"/>
    <mergeCell ref="B30:C30"/>
  </mergeCells>
  <pageMargins left="0.70866141732283472" right="0.70866141732283472" top="0.74803149606299213" bottom="0.74803149606299213" header="0.31496062992125984" footer="0.31496062992125984"/>
  <pageSetup scale="5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47"/>
  <sheetViews>
    <sheetView view="pageBreakPreview" zoomScale="60" zoomScaleNormal="100" workbookViewId="0">
      <selection activeCell="A12" sqref="A12:XFD12"/>
    </sheetView>
  </sheetViews>
  <sheetFormatPr baseColWidth="10" defaultColWidth="11.42578125" defaultRowHeight="12.75"/>
  <cols>
    <col min="1" max="1" width="5.42578125" style="66" customWidth="1"/>
    <col min="2" max="2" width="12" style="66" customWidth="1"/>
    <col min="3" max="3" width="31.7109375" style="66" customWidth="1"/>
    <col min="4" max="4" width="10.42578125" style="66" customWidth="1"/>
    <col min="5" max="5" width="7.7109375" style="66" customWidth="1"/>
    <col min="6" max="6" width="14.85546875" style="66" bestFit="1" customWidth="1"/>
    <col min="7" max="7" width="17.140625" style="66" bestFit="1" customWidth="1"/>
    <col min="8" max="9" width="10.5703125" style="66" hidden="1" customWidth="1"/>
    <col min="10" max="10" width="11.5703125" style="66" hidden="1" customWidth="1"/>
    <col min="11" max="11" width="12.42578125" style="66" hidden="1" customWidth="1"/>
    <col min="12" max="12" width="10.140625" style="66" hidden="1" customWidth="1"/>
    <col min="13" max="13" width="10.5703125" style="66" hidden="1" customWidth="1"/>
    <col min="14" max="15" width="11.140625" style="66" hidden="1" customWidth="1"/>
    <col min="16" max="17" width="10.5703125" style="66" hidden="1" customWidth="1"/>
    <col min="18" max="18" width="12" style="66" hidden="1" customWidth="1"/>
    <col min="19" max="19" width="11.140625" style="66" hidden="1" customWidth="1"/>
    <col min="20" max="22" width="10.5703125" style="66" hidden="1" customWidth="1"/>
    <col min="23" max="23" width="11.140625" style="66" hidden="1" customWidth="1"/>
    <col min="24" max="24" width="10.5703125" style="66" hidden="1" customWidth="1"/>
    <col min="25" max="25" width="10.85546875" style="66" hidden="1" customWidth="1"/>
    <col min="26" max="26" width="10" style="66" customWidth="1"/>
    <col min="27" max="27" width="10.28515625" style="66" customWidth="1"/>
    <col min="28" max="28" width="10.85546875" style="66" hidden="1" customWidth="1"/>
    <col min="29" max="31" width="6.7109375" style="66" customWidth="1"/>
    <col min="32" max="32" width="36.5703125" style="66" customWidth="1"/>
    <col min="33" max="16384" width="11.42578125" style="66"/>
  </cols>
  <sheetData>
    <row r="1" spans="1:32">
      <c r="A1" s="431" t="s">
        <v>348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  <c r="L1" s="431"/>
      <c r="M1" s="431"/>
      <c r="N1" s="431"/>
      <c r="O1" s="431"/>
      <c r="P1" s="431"/>
      <c r="Q1" s="431"/>
      <c r="R1" s="431"/>
      <c r="S1" s="431"/>
      <c r="T1" s="431"/>
      <c r="U1" s="431"/>
      <c r="V1" s="431"/>
      <c r="W1" s="431"/>
      <c r="X1" s="431"/>
      <c r="Y1" s="431"/>
      <c r="Z1" s="431"/>
      <c r="AA1" s="431"/>
      <c r="AB1" s="431"/>
      <c r="AC1" s="431"/>
      <c r="AD1" s="431"/>
      <c r="AE1" s="431"/>
      <c r="AF1" s="431"/>
    </row>
    <row r="2" spans="1:32">
      <c r="A2" s="292" t="s">
        <v>349</v>
      </c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  <c r="V2" s="292"/>
      <c r="W2" s="292"/>
      <c r="X2" s="292"/>
      <c r="Y2" s="292"/>
      <c r="Z2" s="292"/>
      <c r="AA2" s="292"/>
      <c r="AB2" s="292"/>
      <c r="AC2" s="292"/>
      <c r="AD2" s="292"/>
      <c r="AE2" s="292"/>
      <c r="AF2" s="292"/>
    </row>
    <row r="3" spans="1:32" hidden="1">
      <c r="A3" s="293" t="s">
        <v>25</v>
      </c>
      <c r="B3" s="293"/>
      <c r="C3" s="293"/>
      <c r="D3" s="293"/>
      <c r="E3" s="293"/>
      <c r="F3" s="293"/>
      <c r="G3" s="293"/>
      <c r="H3" s="293"/>
      <c r="I3" s="293"/>
      <c r="J3" s="293"/>
      <c r="K3" s="293"/>
      <c r="L3" s="293"/>
      <c r="M3" s="293"/>
      <c r="N3" s="293"/>
      <c r="O3" s="293"/>
      <c r="P3" s="293"/>
      <c r="Q3" s="293"/>
      <c r="R3" s="293"/>
      <c r="S3" s="293"/>
      <c r="T3" s="293"/>
      <c r="U3" s="293"/>
      <c r="V3" s="293"/>
      <c r="W3" s="293"/>
      <c r="X3" s="293"/>
      <c r="Y3" s="293"/>
      <c r="Z3" s="293"/>
      <c r="AA3" s="293"/>
      <c r="AB3" s="293"/>
      <c r="AC3" s="293"/>
      <c r="AD3" s="293"/>
      <c r="AE3" s="293"/>
      <c r="AF3" s="293"/>
    </row>
    <row r="4" spans="1:32" hidden="1">
      <c r="A4" s="293" t="s">
        <v>26</v>
      </c>
      <c r="B4" s="293"/>
      <c r="C4" s="293"/>
      <c r="D4" s="293"/>
      <c r="E4" s="293"/>
      <c r="F4" s="293"/>
      <c r="G4" s="293"/>
      <c r="H4" s="293"/>
      <c r="I4" s="293"/>
      <c r="J4" s="293"/>
      <c r="K4" s="293"/>
      <c r="L4" s="293"/>
      <c r="M4" s="293"/>
      <c r="N4" s="293"/>
      <c r="O4" s="293"/>
      <c r="P4" s="293"/>
      <c r="Q4" s="293"/>
      <c r="R4" s="293"/>
      <c r="S4" s="293"/>
      <c r="T4" s="293"/>
      <c r="U4" s="293"/>
      <c r="V4" s="293"/>
      <c r="W4" s="293"/>
      <c r="X4" s="293"/>
      <c r="Y4" s="293"/>
      <c r="Z4" s="293"/>
      <c r="AA4" s="293"/>
      <c r="AB4" s="293"/>
      <c r="AC4" s="293"/>
      <c r="AD4" s="293"/>
      <c r="AE4" s="293"/>
      <c r="AF4" s="293"/>
    </row>
    <row r="5" spans="1:32" hidden="1">
      <c r="A5" s="293" t="s">
        <v>27</v>
      </c>
      <c r="B5" s="293"/>
      <c r="C5" s="293"/>
      <c r="D5" s="293"/>
      <c r="E5" s="293"/>
      <c r="F5" s="293"/>
      <c r="G5" s="293"/>
      <c r="H5" s="293"/>
      <c r="I5" s="293"/>
      <c r="J5" s="293"/>
      <c r="K5" s="293"/>
      <c r="L5" s="293"/>
      <c r="M5" s="293"/>
      <c r="N5" s="293"/>
      <c r="O5" s="293"/>
      <c r="P5" s="293"/>
      <c r="Q5" s="293"/>
      <c r="R5" s="293"/>
      <c r="S5" s="293"/>
      <c r="T5" s="293"/>
      <c r="U5" s="293"/>
      <c r="V5" s="293"/>
      <c r="W5" s="293"/>
      <c r="X5" s="293"/>
      <c r="Y5" s="293"/>
      <c r="Z5" s="293"/>
      <c r="AA5" s="293"/>
      <c r="AB5" s="293"/>
      <c r="AC5" s="293"/>
      <c r="AD5" s="293"/>
      <c r="AE5" s="293"/>
      <c r="AF5" s="293"/>
    </row>
    <row r="6" spans="1:32">
      <c r="A6" s="293" t="s">
        <v>323</v>
      </c>
      <c r="B6" s="293"/>
      <c r="C6" s="293"/>
      <c r="D6" s="293"/>
      <c r="E6" s="293"/>
      <c r="F6" s="293"/>
      <c r="G6" s="293"/>
      <c r="H6" s="293"/>
      <c r="I6" s="293"/>
      <c r="J6" s="293"/>
      <c r="K6" s="293"/>
      <c r="L6" s="293"/>
      <c r="M6" s="293"/>
      <c r="N6" s="293"/>
      <c r="O6" s="293"/>
      <c r="P6" s="293"/>
      <c r="Q6" s="293"/>
      <c r="R6" s="293"/>
      <c r="S6" s="293"/>
      <c r="T6" s="293"/>
      <c r="U6" s="293"/>
      <c r="V6" s="293"/>
      <c r="W6" s="293"/>
      <c r="X6" s="293"/>
      <c r="Y6" s="293"/>
      <c r="Z6" s="293"/>
      <c r="AA6" s="293"/>
      <c r="AB6" s="293"/>
      <c r="AC6" s="293"/>
      <c r="AD6" s="293"/>
      <c r="AE6" s="293"/>
      <c r="AF6" s="293"/>
    </row>
    <row r="7" spans="1:32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</row>
    <row r="8" spans="1:32">
      <c r="A8" s="294" t="s">
        <v>350</v>
      </c>
      <c r="B8" s="294"/>
      <c r="C8" s="270" t="s">
        <v>351</v>
      </c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</row>
    <row r="9" spans="1:32">
      <c r="A9" s="294" t="s">
        <v>352</v>
      </c>
      <c r="B9" s="435"/>
      <c r="C9" s="270">
        <v>14</v>
      </c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</row>
    <row r="10" spans="1:32">
      <c r="A10" s="294" t="s">
        <v>353</v>
      </c>
      <c r="B10" s="435"/>
      <c r="C10" s="433" t="s">
        <v>194</v>
      </c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</row>
    <row r="11" spans="1:32">
      <c r="A11" s="294"/>
      <c r="B11" s="295"/>
      <c r="C11" s="68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70"/>
    </row>
    <row r="12" spans="1:32">
      <c r="A12" s="289" t="s">
        <v>0</v>
      </c>
      <c r="B12" s="290" t="s">
        <v>0</v>
      </c>
      <c r="C12" s="290"/>
      <c r="D12" s="290"/>
      <c r="E12" s="290"/>
      <c r="F12" s="290"/>
      <c r="G12" s="290"/>
      <c r="H12" s="290"/>
      <c r="I12" s="290"/>
      <c r="J12" s="290"/>
      <c r="K12" s="290"/>
      <c r="L12" s="290"/>
      <c r="M12" s="290"/>
      <c r="N12" s="290"/>
      <c r="O12" s="290"/>
      <c r="P12" s="290"/>
      <c r="Q12" s="290"/>
      <c r="R12" s="290"/>
      <c r="S12" s="290"/>
      <c r="T12" s="290"/>
      <c r="U12" s="290"/>
      <c r="V12" s="290"/>
      <c r="W12" s="290"/>
      <c r="X12" s="290"/>
      <c r="Y12" s="290"/>
      <c r="Z12" s="290"/>
      <c r="AA12" s="290"/>
      <c r="AB12" s="290"/>
      <c r="AC12" s="290"/>
      <c r="AD12" s="290"/>
      <c r="AE12" s="290"/>
      <c r="AF12" s="291"/>
    </row>
    <row r="13" spans="1:32" ht="25.5" customHeight="1">
      <c r="A13" s="304" t="s">
        <v>318</v>
      </c>
      <c r="B13" s="305"/>
      <c r="C13" s="305"/>
      <c r="D13" s="305"/>
      <c r="E13" s="305"/>
      <c r="F13" s="305"/>
      <c r="G13" s="305"/>
      <c r="H13" s="305"/>
      <c r="I13" s="305"/>
      <c r="J13" s="305"/>
      <c r="K13" s="305"/>
      <c r="L13" s="305"/>
      <c r="M13" s="305"/>
      <c r="N13" s="305"/>
      <c r="O13" s="305"/>
      <c r="P13" s="305"/>
      <c r="Q13" s="305"/>
      <c r="R13" s="305"/>
      <c r="S13" s="305"/>
      <c r="T13" s="305"/>
      <c r="U13" s="305"/>
      <c r="V13" s="305"/>
      <c r="W13" s="305"/>
      <c r="X13" s="305"/>
      <c r="Y13" s="305"/>
      <c r="Z13" s="305"/>
      <c r="AA13" s="305"/>
      <c r="AB13" s="305"/>
      <c r="AC13" s="305"/>
      <c r="AD13" s="305"/>
      <c r="AE13" s="305"/>
      <c r="AF13" s="306"/>
    </row>
    <row r="14" spans="1:32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</row>
    <row r="15" spans="1:32" ht="12.75" customHeight="1">
      <c r="A15" s="276" t="s">
        <v>1</v>
      </c>
      <c r="B15" s="288"/>
      <c r="C15" s="277"/>
      <c r="D15" s="281" t="s">
        <v>3</v>
      </c>
      <c r="E15" s="281" t="s">
        <v>5</v>
      </c>
      <c r="F15" s="278" t="s">
        <v>6</v>
      </c>
      <c r="G15" s="279"/>
      <c r="H15" s="278" t="s">
        <v>7</v>
      </c>
      <c r="I15" s="279"/>
      <c r="J15" s="276" t="s">
        <v>8</v>
      </c>
      <c r="K15" s="277"/>
      <c r="L15" s="276" t="s">
        <v>8</v>
      </c>
      <c r="M15" s="277"/>
      <c r="N15" s="276" t="s">
        <v>28</v>
      </c>
      <c r="O15" s="277"/>
      <c r="P15" s="276" t="s">
        <v>9</v>
      </c>
      <c r="Q15" s="277"/>
      <c r="R15" s="276" t="s">
        <v>10</v>
      </c>
      <c r="S15" s="277"/>
      <c r="T15" s="276" t="s">
        <v>10</v>
      </c>
      <c r="U15" s="277"/>
      <c r="V15" s="276" t="s">
        <v>29</v>
      </c>
      <c r="W15" s="277"/>
      <c r="X15" s="276" t="s">
        <v>11</v>
      </c>
      <c r="Y15" s="277"/>
      <c r="Z15" s="280" t="s">
        <v>22</v>
      </c>
      <c r="AA15" s="280"/>
      <c r="AB15" s="280"/>
      <c r="AC15" s="278" t="s">
        <v>12</v>
      </c>
      <c r="AD15" s="287"/>
      <c r="AE15" s="279"/>
      <c r="AF15" s="286" t="s">
        <v>23</v>
      </c>
    </row>
    <row r="16" spans="1:32">
      <c r="A16" s="71" t="s">
        <v>13</v>
      </c>
      <c r="B16" s="280" t="s">
        <v>2</v>
      </c>
      <c r="C16" s="280"/>
      <c r="D16" s="282"/>
      <c r="E16" s="282"/>
      <c r="F16" s="72" t="s">
        <v>14</v>
      </c>
      <c r="G16" s="72" t="s">
        <v>15</v>
      </c>
      <c r="H16" s="72" t="s">
        <v>4</v>
      </c>
      <c r="I16" s="72" t="s">
        <v>16</v>
      </c>
      <c r="J16" s="72" t="s">
        <v>14</v>
      </c>
      <c r="K16" s="72" t="s">
        <v>15</v>
      </c>
      <c r="L16" s="73" t="s">
        <v>17</v>
      </c>
      <c r="M16" s="73" t="s">
        <v>18</v>
      </c>
      <c r="N16" s="72" t="s">
        <v>14</v>
      </c>
      <c r="O16" s="72" t="s">
        <v>15</v>
      </c>
      <c r="P16" s="73" t="s">
        <v>17</v>
      </c>
      <c r="Q16" s="73" t="s">
        <v>18</v>
      </c>
      <c r="R16" s="72" t="s">
        <v>14</v>
      </c>
      <c r="S16" s="72" t="s">
        <v>15</v>
      </c>
      <c r="T16" s="73" t="s">
        <v>17</v>
      </c>
      <c r="U16" s="73" t="s">
        <v>18</v>
      </c>
      <c r="V16" s="72" t="s">
        <v>14</v>
      </c>
      <c r="W16" s="72" t="s">
        <v>15</v>
      </c>
      <c r="X16" s="73" t="s">
        <v>17</v>
      </c>
      <c r="Y16" s="73" t="s">
        <v>18</v>
      </c>
      <c r="Z16" s="73" t="s">
        <v>17</v>
      </c>
      <c r="AA16" s="73" t="s">
        <v>18</v>
      </c>
      <c r="AB16" s="73" t="s">
        <v>24</v>
      </c>
      <c r="AC16" s="72" t="s">
        <v>19</v>
      </c>
      <c r="AD16" s="72" t="s">
        <v>20</v>
      </c>
      <c r="AE16" s="72" t="s">
        <v>21</v>
      </c>
      <c r="AF16" s="286"/>
    </row>
    <row r="17" spans="1:32" ht="45" customHeight="1">
      <c r="A17" s="1"/>
      <c r="B17" s="307" t="s">
        <v>195</v>
      </c>
      <c r="C17" s="307"/>
      <c r="D17" s="20" t="s">
        <v>40</v>
      </c>
      <c r="E17" s="11">
        <v>0.7</v>
      </c>
      <c r="F17" s="74">
        <f>406990.52+36000.02</f>
        <v>442990.54000000004</v>
      </c>
      <c r="G17" s="74">
        <v>200153.72</v>
      </c>
      <c r="H17" s="75"/>
      <c r="I17" s="76"/>
      <c r="J17" s="77"/>
      <c r="K17" s="77"/>
      <c r="L17" s="1"/>
      <c r="M17" s="78"/>
      <c r="N17" s="77"/>
      <c r="O17" s="77"/>
      <c r="P17" s="1"/>
      <c r="Q17" s="78"/>
      <c r="R17" s="77"/>
      <c r="S17" s="77"/>
      <c r="T17" s="1"/>
      <c r="U17" s="78"/>
      <c r="V17" s="77"/>
      <c r="W17" s="77"/>
      <c r="X17" s="1"/>
      <c r="Y17" s="79"/>
      <c r="Z17" s="61">
        <v>640</v>
      </c>
      <c r="AA17" s="5">
        <v>157</v>
      </c>
      <c r="AB17" s="75"/>
      <c r="AC17" s="79"/>
      <c r="AD17" s="79"/>
      <c r="AE17" s="79"/>
      <c r="AF17" s="80" t="s">
        <v>308</v>
      </c>
    </row>
    <row r="18" spans="1:32" ht="45" customHeight="1">
      <c r="A18" s="1"/>
      <c r="B18" s="307" t="s">
        <v>196</v>
      </c>
      <c r="C18" s="307"/>
      <c r="D18" s="20" t="s">
        <v>197</v>
      </c>
      <c r="E18" s="11">
        <v>0.2</v>
      </c>
      <c r="F18" s="74">
        <v>116282.98</v>
      </c>
      <c r="G18" s="74">
        <v>57186.78</v>
      </c>
      <c r="H18" s="75"/>
      <c r="I18" s="76"/>
      <c r="J18" s="77"/>
      <c r="K18" s="77"/>
      <c r="L18" s="1"/>
      <c r="M18" s="78"/>
      <c r="N18" s="77"/>
      <c r="O18" s="77"/>
      <c r="P18" s="1"/>
      <c r="Q18" s="78"/>
      <c r="R18" s="77"/>
      <c r="S18" s="77"/>
      <c r="T18" s="1"/>
      <c r="U18" s="78"/>
      <c r="V18" s="77"/>
      <c r="W18" s="77"/>
      <c r="X18" s="1"/>
      <c r="Y18" s="79"/>
      <c r="Z18" s="61">
        <v>12</v>
      </c>
      <c r="AA18" s="5">
        <v>0</v>
      </c>
      <c r="AB18" s="75"/>
      <c r="AC18" s="79"/>
      <c r="AD18" s="79"/>
      <c r="AE18" s="79"/>
      <c r="AF18" s="80" t="s">
        <v>309</v>
      </c>
    </row>
    <row r="19" spans="1:32" ht="45" customHeight="1">
      <c r="A19" s="1"/>
      <c r="B19" s="307" t="s">
        <v>198</v>
      </c>
      <c r="C19" s="307"/>
      <c r="D19" s="20" t="s">
        <v>197</v>
      </c>
      <c r="E19" s="11">
        <v>0.1</v>
      </c>
      <c r="F19" s="74">
        <v>22141.49</v>
      </c>
      <c r="G19" s="74">
        <v>28593.360000000001</v>
      </c>
      <c r="H19" s="75"/>
      <c r="I19" s="76"/>
      <c r="J19" s="77"/>
      <c r="K19" s="77"/>
      <c r="L19" s="1"/>
      <c r="M19" s="78"/>
      <c r="N19" s="77"/>
      <c r="O19" s="77"/>
      <c r="P19" s="1"/>
      <c r="Q19" s="78"/>
      <c r="R19" s="77"/>
      <c r="S19" s="77"/>
      <c r="T19" s="1"/>
      <c r="U19" s="78"/>
      <c r="V19" s="77"/>
      <c r="W19" s="77"/>
      <c r="X19" s="1"/>
      <c r="Y19" s="79"/>
      <c r="Z19" s="61">
        <v>12</v>
      </c>
      <c r="AA19" s="5">
        <v>4</v>
      </c>
      <c r="AB19" s="75"/>
      <c r="AC19" s="79"/>
      <c r="AD19" s="79"/>
      <c r="AE19" s="79"/>
      <c r="AF19" s="80"/>
    </row>
    <row r="20" spans="1:32" ht="45" customHeight="1">
      <c r="A20" s="273"/>
      <c r="B20" s="274"/>
      <c r="C20" s="275"/>
      <c r="D20" s="81"/>
      <c r="E20" s="82">
        <f>SUM(E17:E19)</f>
        <v>0.99999999999999989</v>
      </c>
      <c r="F20" s="47">
        <f>SUM(F17:F19)</f>
        <v>581415.01</v>
      </c>
      <c r="G20" s="47">
        <f>SUM(G17:G19)</f>
        <v>285933.86</v>
      </c>
      <c r="H20" s="83"/>
      <c r="I20" s="83"/>
      <c r="J20" s="83"/>
      <c r="K20" s="83"/>
      <c r="L20" s="81"/>
      <c r="M20" s="84"/>
      <c r="N20" s="2"/>
      <c r="O20" s="2"/>
      <c r="P20" s="81"/>
      <c r="Q20" s="81"/>
      <c r="R20" s="83"/>
      <c r="S20" s="83"/>
      <c r="T20" s="81"/>
      <c r="U20" s="81"/>
      <c r="V20" s="83"/>
      <c r="W20" s="83"/>
      <c r="X20" s="81"/>
      <c r="Y20" s="81"/>
      <c r="Z20" s="247">
        <f t="shared" ref="Z20:AA20" si="0">SUM(Z17:Z19)</f>
        <v>664</v>
      </c>
      <c r="AA20" s="247">
        <f t="shared" si="0"/>
        <v>161</v>
      </c>
      <c r="AB20" s="85"/>
      <c r="AC20" s="86"/>
      <c r="AD20" s="86"/>
      <c r="AE20" s="86"/>
      <c r="AF20" s="3"/>
    </row>
    <row r="21" spans="1:32" ht="45" customHeight="1">
      <c r="A21" s="69"/>
      <c r="B21" s="69"/>
      <c r="C21" s="69"/>
      <c r="D21" s="69"/>
      <c r="E21" s="69"/>
      <c r="F21" s="87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</row>
    <row r="22" spans="1:32" ht="45" customHeight="1"/>
    <row r="23" spans="1:32" ht="45" customHeight="1"/>
    <row r="24" spans="1:32" ht="45" customHeight="1"/>
    <row r="25" spans="1:32" ht="45" customHeight="1"/>
    <row r="26" spans="1:32" ht="45" customHeight="1"/>
    <row r="27" spans="1:32" ht="45" customHeight="1"/>
    <row r="28" spans="1:32" ht="45" customHeight="1"/>
    <row r="29" spans="1:32" ht="45" customHeight="1"/>
    <row r="30" spans="1:32" ht="45" customHeight="1"/>
    <row r="31" spans="1:32" ht="45" customHeight="1"/>
    <row r="32" spans="1:32" ht="45" customHeight="1"/>
    <row r="33" spans="1:32" ht="45" customHeight="1"/>
    <row r="34" spans="1:32" ht="45" customHeight="1"/>
    <row r="35" spans="1:32" ht="45" customHeight="1"/>
    <row r="36" spans="1:32" ht="45" customHeight="1"/>
    <row r="37" spans="1:32" ht="45" customHeight="1"/>
    <row r="38" spans="1:32" ht="45" customHeight="1"/>
    <row r="39" spans="1:32" ht="45" customHeight="1"/>
    <row r="40" spans="1:32" ht="45" customHeight="1"/>
    <row r="41" spans="1:32" ht="45" customHeight="1"/>
    <row r="42" spans="1:32" ht="45" customHeight="1"/>
    <row r="43" spans="1:32" ht="45" customHeight="1"/>
    <row r="44" spans="1:32" s="88" customFormat="1" ht="45" customHeight="1">
      <c r="A44" s="66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</row>
    <row r="45" spans="1:32" s="67" customFormat="1" ht="36.75" customHeight="1">
      <c r="A45" s="66"/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66"/>
      <c r="AC45" s="66"/>
      <c r="AD45" s="66"/>
      <c r="AE45" s="66"/>
      <c r="AF45" s="66"/>
    </row>
    <row r="46" spans="1:32" s="69" customFormat="1" ht="14.25" customHeight="1">
      <c r="A46" s="66"/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</row>
    <row r="47" spans="1:32" s="69" customFormat="1" ht="14.25" customHeight="1">
      <c r="A47" s="66"/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</row>
  </sheetData>
  <mergeCells count="33">
    <mergeCell ref="A20:C20"/>
    <mergeCell ref="AC15:AE15"/>
    <mergeCell ref="AF15:AF16"/>
    <mergeCell ref="B17:C17"/>
    <mergeCell ref="B18:C18"/>
    <mergeCell ref="B19:C19"/>
    <mergeCell ref="R15:S15"/>
    <mergeCell ref="T15:U15"/>
    <mergeCell ref="V15:W15"/>
    <mergeCell ref="X15:Y15"/>
    <mergeCell ref="Z15:AB15"/>
    <mergeCell ref="B16:C16"/>
    <mergeCell ref="A15:C15"/>
    <mergeCell ref="D15:D16"/>
    <mergeCell ref="E15:E16"/>
    <mergeCell ref="F15:G15"/>
    <mergeCell ref="A9:B9"/>
    <mergeCell ref="A10:B10"/>
    <mergeCell ref="A11:B11"/>
    <mergeCell ref="A12:AF12"/>
    <mergeCell ref="A13:AF13"/>
    <mergeCell ref="A8:B8"/>
    <mergeCell ref="A1:AF1"/>
    <mergeCell ref="A2:AF2"/>
    <mergeCell ref="A3:AF3"/>
    <mergeCell ref="A4:AF4"/>
    <mergeCell ref="A5:AF5"/>
    <mergeCell ref="A6:AF6"/>
    <mergeCell ref="H15:I15"/>
    <mergeCell ref="J15:K15"/>
    <mergeCell ref="L15:M15"/>
    <mergeCell ref="N15:O15"/>
    <mergeCell ref="P15:Q15"/>
  </mergeCells>
  <pageMargins left="0.70866141732283472" right="0.70866141732283472" top="0.74803149606299213" bottom="0.74803149606299213" header="0.31496062992125984" footer="0.31496062992125984"/>
  <pageSetup scale="70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F50"/>
  <sheetViews>
    <sheetView zoomScaleNormal="100" workbookViewId="0">
      <selection activeCell="A12" sqref="A12:XFD12"/>
    </sheetView>
  </sheetViews>
  <sheetFormatPr baseColWidth="10" defaultRowHeight="12.75"/>
  <cols>
    <col min="1" max="1" width="5.42578125" style="66" customWidth="1"/>
    <col min="2" max="2" width="12" style="66" customWidth="1"/>
    <col min="3" max="3" width="31.7109375" style="66" customWidth="1"/>
    <col min="4" max="4" width="10.42578125" style="66" customWidth="1"/>
    <col min="5" max="5" width="7.7109375" style="66" customWidth="1"/>
    <col min="6" max="7" width="14.85546875" style="66" bestFit="1" customWidth="1"/>
    <col min="8" max="9" width="10.5703125" style="66" hidden="1" customWidth="1"/>
    <col min="10" max="10" width="11.5703125" style="66" hidden="1" customWidth="1"/>
    <col min="11" max="11" width="12.42578125" style="66" hidden="1" customWidth="1"/>
    <col min="12" max="12" width="10.140625" style="66" hidden="1" customWidth="1"/>
    <col min="13" max="13" width="10.5703125" style="66" hidden="1" customWidth="1"/>
    <col min="14" max="15" width="11.140625" style="66" hidden="1" customWidth="1"/>
    <col min="16" max="17" width="10.5703125" style="66" hidden="1" customWidth="1"/>
    <col min="18" max="18" width="12" style="66" hidden="1" customWidth="1"/>
    <col min="19" max="19" width="11.140625" style="66" hidden="1" customWidth="1"/>
    <col min="20" max="22" width="10.5703125" style="66" hidden="1" customWidth="1"/>
    <col min="23" max="23" width="11.140625" style="66" hidden="1" customWidth="1"/>
    <col min="24" max="24" width="10.5703125" style="66" hidden="1" customWidth="1"/>
    <col min="25" max="25" width="10.85546875" style="66" hidden="1" customWidth="1"/>
    <col min="26" max="26" width="10" style="66" customWidth="1"/>
    <col min="27" max="27" width="10.28515625" style="66" customWidth="1"/>
    <col min="28" max="28" width="10.85546875" style="66" hidden="1" customWidth="1"/>
    <col min="29" max="31" width="6.7109375" style="66" customWidth="1"/>
    <col min="32" max="32" width="36.5703125" style="66" customWidth="1"/>
    <col min="33" max="256" width="11.42578125" style="66"/>
    <col min="257" max="257" width="5.42578125" style="66" customWidth="1"/>
    <col min="258" max="258" width="12" style="66" customWidth="1"/>
    <col min="259" max="259" width="31.7109375" style="66" customWidth="1"/>
    <col min="260" max="260" width="10.42578125" style="66" customWidth="1"/>
    <col min="261" max="261" width="7.7109375" style="66" customWidth="1"/>
    <col min="262" max="263" width="14.85546875" style="66" bestFit="1" customWidth="1"/>
    <col min="264" max="281" width="0" style="66" hidden="1" customWidth="1"/>
    <col min="282" max="282" width="10" style="66" customWidth="1"/>
    <col min="283" max="283" width="10.28515625" style="66" customWidth="1"/>
    <col min="284" max="284" width="0" style="66" hidden="1" customWidth="1"/>
    <col min="285" max="287" width="6.7109375" style="66" customWidth="1"/>
    <col min="288" max="288" width="36.5703125" style="66" customWidth="1"/>
    <col min="289" max="512" width="11.42578125" style="66"/>
    <col min="513" max="513" width="5.42578125" style="66" customWidth="1"/>
    <col min="514" max="514" width="12" style="66" customWidth="1"/>
    <col min="515" max="515" width="31.7109375" style="66" customWidth="1"/>
    <col min="516" max="516" width="10.42578125" style="66" customWidth="1"/>
    <col min="517" max="517" width="7.7109375" style="66" customWidth="1"/>
    <col min="518" max="519" width="14.85546875" style="66" bestFit="1" customWidth="1"/>
    <col min="520" max="537" width="0" style="66" hidden="1" customWidth="1"/>
    <col min="538" max="538" width="10" style="66" customWidth="1"/>
    <col min="539" max="539" width="10.28515625" style="66" customWidth="1"/>
    <col min="540" max="540" width="0" style="66" hidden="1" customWidth="1"/>
    <col min="541" max="543" width="6.7109375" style="66" customWidth="1"/>
    <col min="544" max="544" width="36.5703125" style="66" customWidth="1"/>
    <col min="545" max="768" width="11.42578125" style="66"/>
    <col min="769" max="769" width="5.42578125" style="66" customWidth="1"/>
    <col min="770" max="770" width="12" style="66" customWidth="1"/>
    <col min="771" max="771" width="31.7109375" style="66" customWidth="1"/>
    <col min="772" max="772" width="10.42578125" style="66" customWidth="1"/>
    <col min="773" max="773" width="7.7109375" style="66" customWidth="1"/>
    <col min="774" max="775" width="14.85546875" style="66" bestFit="1" customWidth="1"/>
    <col min="776" max="793" width="0" style="66" hidden="1" customWidth="1"/>
    <col min="794" max="794" width="10" style="66" customWidth="1"/>
    <col min="795" max="795" width="10.28515625" style="66" customWidth="1"/>
    <col min="796" max="796" width="0" style="66" hidden="1" customWidth="1"/>
    <col min="797" max="799" width="6.7109375" style="66" customWidth="1"/>
    <col min="800" max="800" width="36.5703125" style="66" customWidth="1"/>
    <col min="801" max="1024" width="11.42578125" style="66"/>
    <col min="1025" max="1025" width="5.42578125" style="66" customWidth="1"/>
    <col min="1026" max="1026" width="12" style="66" customWidth="1"/>
    <col min="1027" max="1027" width="31.7109375" style="66" customWidth="1"/>
    <col min="1028" max="1028" width="10.42578125" style="66" customWidth="1"/>
    <col min="1029" max="1029" width="7.7109375" style="66" customWidth="1"/>
    <col min="1030" max="1031" width="14.85546875" style="66" bestFit="1" customWidth="1"/>
    <col min="1032" max="1049" width="0" style="66" hidden="1" customWidth="1"/>
    <col min="1050" max="1050" width="10" style="66" customWidth="1"/>
    <col min="1051" max="1051" width="10.28515625" style="66" customWidth="1"/>
    <col min="1052" max="1052" width="0" style="66" hidden="1" customWidth="1"/>
    <col min="1053" max="1055" width="6.7109375" style="66" customWidth="1"/>
    <col min="1056" max="1056" width="36.5703125" style="66" customWidth="1"/>
    <col min="1057" max="1280" width="11.42578125" style="66"/>
    <col min="1281" max="1281" width="5.42578125" style="66" customWidth="1"/>
    <col min="1282" max="1282" width="12" style="66" customWidth="1"/>
    <col min="1283" max="1283" width="31.7109375" style="66" customWidth="1"/>
    <col min="1284" max="1284" width="10.42578125" style="66" customWidth="1"/>
    <col min="1285" max="1285" width="7.7109375" style="66" customWidth="1"/>
    <col min="1286" max="1287" width="14.85546875" style="66" bestFit="1" customWidth="1"/>
    <col min="1288" max="1305" width="0" style="66" hidden="1" customWidth="1"/>
    <col min="1306" max="1306" width="10" style="66" customWidth="1"/>
    <col min="1307" max="1307" width="10.28515625" style="66" customWidth="1"/>
    <col min="1308" max="1308" width="0" style="66" hidden="1" customWidth="1"/>
    <col min="1309" max="1311" width="6.7109375" style="66" customWidth="1"/>
    <col min="1312" max="1312" width="36.5703125" style="66" customWidth="1"/>
    <col min="1313" max="1536" width="11.42578125" style="66"/>
    <col min="1537" max="1537" width="5.42578125" style="66" customWidth="1"/>
    <col min="1538" max="1538" width="12" style="66" customWidth="1"/>
    <col min="1539" max="1539" width="31.7109375" style="66" customWidth="1"/>
    <col min="1540" max="1540" width="10.42578125" style="66" customWidth="1"/>
    <col min="1541" max="1541" width="7.7109375" style="66" customWidth="1"/>
    <col min="1542" max="1543" width="14.85546875" style="66" bestFit="1" customWidth="1"/>
    <col min="1544" max="1561" width="0" style="66" hidden="1" customWidth="1"/>
    <col min="1562" max="1562" width="10" style="66" customWidth="1"/>
    <col min="1563" max="1563" width="10.28515625" style="66" customWidth="1"/>
    <col min="1564" max="1564" width="0" style="66" hidden="1" customWidth="1"/>
    <col min="1565" max="1567" width="6.7109375" style="66" customWidth="1"/>
    <col min="1568" max="1568" width="36.5703125" style="66" customWidth="1"/>
    <col min="1569" max="1792" width="11.42578125" style="66"/>
    <col min="1793" max="1793" width="5.42578125" style="66" customWidth="1"/>
    <col min="1794" max="1794" width="12" style="66" customWidth="1"/>
    <col min="1795" max="1795" width="31.7109375" style="66" customWidth="1"/>
    <col min="1796" max="1796" width="10.42578125" style="66" customWidth="1"/>
    <col min="1797" max="1797" width="7.7109375" style="66" customWidth="1"/>
    <col min="1798" max="1799" width="14.85546875" style="66" bestFit="1" customWidth="1"/>
    <col min="1800" max="1817" width="0" style="66" hidden="1" customWidth="1"/>
    <col min="1818" max="1818" width="10" style="66" customWidth="1"/>
    <col min="1819" max="1819" width="10.28515625" style="66" customWidth="1"/>
    <col min="1820" max="1820" width="0" style="66" hidden="1" customWidth="1"/>
    <col min="1821" max="1823" width="6.7109375" style="66" customWidth="1"/>
    <col min="1824" max="1824" width="36.5703125" style="66" customWidth="1"/>
    <col min="1825" max="2048" width="11.42578125" style="66"/>
    <col min="2049" max="2049" width="5.42578125" style="66" customWidth="1"/>
    <col min="2050" max="2050" width="12" style="66" customWidth="1"/>
    <col min="2051" max="2051" width="31.7109375" style="66" customWidth="1"/>
    <col min="2052" max="2052" width="10.42578125" style="66" customWidth="1"/>
    <col min="2053" max="2053" width="7.7109375" style="66" customWidth="1"/>
    <col min="2054" max="2055" width="14.85546875" style="66" bestFit="1" customWidth="1"/>
    <col min="2056" max="2073" width="0" style="66" hidden="1" customWidth="1"/>
    <col min="2074" max="2074" width="10" style="66" customWidth="1"/>
    <col min="2075" max="2075" width="10.28515625" style="66" customWidth="1"/>
    <col min="2076" max="2076" width="0" style="66" hidden="1" customWidth="1"/>
    <col min="2077" max="2079" width="6.7109375" style="66" customWidth="1"/>
    <col min="2080" max="2080" width="36.5703125" style="66" customWidth="1"/>
    <col min="2081" max="2304" width="11.42578125" style="66"/>
    <col min="2305" max="2305" width="5.42578125" style="66" customWidth="1"/>
    <col min="2306" max="2306" width="12" style="66" customWidth="1"/>
    <col min="2307" max="2307" width="31.7109375" style="66" customWidth="1"/>
    <col min="2308" max="2308" width="10.42578125" style="66" customWidth="1"/>
    <col min="2309" max="2309" width="7.7109375" style="66" customWidth="1"/>
    <col min="2310" max="2311" width="14.85546875" style="66" bestFit="1" customWidth="1"/>
    <col min="2312" max="2329" width="0" style="66" hidden="1" customWidth="1"/>
    <col min="2330" max="2330" width="10" style="66" customWidth="1"/>
    <col min="2331" max="2331" width="10.28515625" style="66" customWidth="1"/>
    <col min="2332" max="2332" width="0" style="66" hidden="1" customWidth="1"/>
    <col min="2333" max="2335" width="6.7109375" style="66" customWidth="1"/>
    <col min="2336" max="2336" width="36.5703125" style="66" customWidth="1"/>
    <col min="2337" max="2560" width="11.42578125" style="66"/>
    <col min="2561" max="2561" width="5.42578125" style="66" customWidth="1"/>
    <col min="2562" max="2562" width="12" style="66" customWidth="1"/>
    <col min="2563" max="2563" width="31.7109375" style="66" customWidth="1"/>
    <col min="2564" max="2564" width="10.42578125" style="66" customWidth="1"/>
    <col min="2565" max="2565" width="7.7109375" style="66" customWidth="1"/>
    <col min="2566" max="2567" width="14.85546875" style="66" bestFit="1" customWidth="1"/>
    <col min="2568" max="2585" width="0" style="66" hidden="1" customWidth="1"/>
    <col min="2586" max="2586" width="10" style="66" customWidth="1"/>
    <col min="2587" max="2587" width="10.28515625" style="66" customWidth="1"/>
    <col min="2588" max="2588" width="0" style="66" hidden="1" customWidth="1"/>
    <col min="2589" max="2591" width="6.7109375" style="66" customWidth="1"/>
    <col min="2592" max="2592" width="36.5703125" style="66" customWidth="1"/>
    <col min="2593" max="2816" width="11.42578125" style="66"/>
    <col min="2817" max="2817" width="5.42578125" style="66" customWidth="1"/>
    <col min="2818" max="2818" width="12" style="66" customWidth="1"/>
    <col min="2819" max="2819" width="31.7109375" style="66" customWidth="1"/>
    <col min="2820" max="2820" width="10.42578125" style="66" customWidth="1"/>
    <col min="2821" max="2821" width="7.7109375" style="66" customWidth="1"/>
    <col min="2822" max="2823" width="14.85546875" style="66" bestFit="1" customWidth="1"/>
    <col min="2824" max="2841" width="0" style="66" hidden="1" customWidth="1"/>
    <col min="2842" max="2842" width="10" style="66" customWidth="1"/>
    <col min="2843" max="2843" width="10.28515625" style="66" customWidth="1"/>
    <col min="2844" max="2844" width="0" style="66" hidden="1" customWidth="1"/>
    <col min="2845" max="2847" width="6.7109375" style="66" customWidth="1"/>
    <col min="2848" max="2848" width="36.5703125" style="66" customWidth="1"/>
    <col min="2849" max="3072" width="11.42578125" style="66"/>
    <col min="3073" max="3073" width="5.42578125" style="66" customWidth="1"/>
    <col min="3074" max="3074" width="12" style="66" customWidth="1"/>
    <col min="3075" max="3075" width="31.7109375" style="66" customWidth="1"/>
    <col min="3076" max="3076" width="10.42578125" style="66" customWidth="1"/>
    <col min="3077" max="3077" width="7.7109375" style="66" customWidth="1"/>
    <col min="3078" max="3079" width="14.85546875" style="66" bestFit="1" customWidth="1"/>
    <col min="3080" max="3097" width="0" style="66" hidden="1" customWidth="1"/>
    <col min="3098" max="3098" width="10" style="66" customWidth="1"/>
    <col min="3099" max="3099" width="10.28515625" style="66" customWidth="1"/>
    <col min="3100" max="3100" width="0" style="66" hidden="1" customWidth="1"/>
    <col min="3101" max="3103" width="6.7109375" style="66" customWidth="1"/>
    <col min="3104" max="3104" width="36.5703125" style="66" customWidth="1"/>
    <col min="3105" max="3328" width="11.42578125" style="66"/>
    <col min="3329" max="3329" width="5.42578125" style="66" customWidth="1"/>
    <col min="3330" max="3330" width="12" style="66" customWidth="1"/>
    <col min="3331" max="3331" width="31.7109375" style="66" customWidth="1"/>
    <col min="3332" max="3332" width="10.42578125" style="66" customWidth="1"/>
    <col min="3333" max="3333" width="7.7109375" style="66" customWidth="1"/>
    <col min="3334" max="3335" width="14.85546875" style="66" bestFit="1" customWidth="1"/>
    <col min="3336" max="3353" width="0" style="66" hidden="1" customWidth="1"/>
    <col min="3354" max="3354" width="10" style="66" customWidth="1"/>
    <col min="3355" max="3355" width="10.28515625" style="66" customWidth="1"/>
    <col min="3356" max="3356" width="0" style="66" hidden="1" customWidth="1"/>
    <col min="3357" max="3359" width="6.7109375" style="66" customWidth="1"/>
    <col min="3360" max="3360" width="36.5703125" style="66" customWidth="1"/>
    <col min="3361" max="3584" width="11.42578125" style="66"/>
    <col min="3585" max="3585" width="5.42578125" style="66" customWidth="1"/>
    <col min="3586" max="3586" width="12" style="66" customWidth="1"/>
    <col min="3587" max="3587" width="31.7109375" style="66" customWidth="1"/>
    <col min="3588" max="3588" width="10.42578125" style="66" customWidth="1"/>
    <col min="3589" max="3589" width="7.7109375" style="66" customWidth="1"/>
    <col min="3590" max="3591" width="14.85546875" style="66" bestFit="1" customWidth="1"/>
    <col min="3592" max="3609" width="0" style="66" hidden="1" customWidth="1"/>
    <col min="3610" max="3610" width="10" style="66" customWidth="1"/>
    <col min="3611" max="3611" width="10.28515625" style="66" customWidth="1"/>
    <col min="3612" max="3612" width="0" style="66" hidden="1" customWidth="1"/>
    <col min="3613" max="3615" width="6.7109375" style="66" customWidth="1"/>
    <col min="3616" max="3616" width="36.5703125" style="66" customWidth="1"/>
    <col min="3617" max="3840" width="11.42578125" style="66"/>
    <col min="3841" max="3841" width="5.42578125" style="66" customWidth="1"/>
    <col min="3842" max="3842" width="12" style="66" customWidth="1"/>
    <col min="3843" max="3843" width="31.7109375" style="66" customWidth="1"/>
    <col min="3844" max="3844" width="10.42578125" style="66" customWidth="1"/>
    <col min="3845" max="3845" width="7.7109375" style="66" customWidth="1"/>
    <col min="3846" max="3847" width="14.85546875" style="66" bestFit="1" customWidth="1"/>
    <col min="3848" max="3865" width="0" style="66" hidden="1" customWidth="1"/>
    <col min="3866" max="3866" width="10" style="66" customWidth="1"/>
    <col min="3867" max="3867" width="10.28515625" style="66" customWidth="1"/>
    <col min="3868" max="3868" width="0" style="66" hidden="1" customWidth="1"/>
    <col min="3869" max="3871" width="6.7109375" style="66" customWidth="1"/>
    <col min="3872" max="3872" width="36.5703125" style="66" customWidth="1"/>
    <col min="3873" max="4096" width="11.42578125" style="66"/>
    <col min="4097" max="4097" width="5.42578125" style="66" customWidth="1"/>
    <col min="4098" max="4098" width="12" style="66" customWidth="1"/>
    <col min="4099" max="4099" width="31.7109375" style="66" customWidth="1"/>
    <col min="4100" max="4100" width="10.42578125" style="66" customWidth="1"/>
    <col min="4101" max="4101" width="7.7109375" style="66" customWidth="1"/>
    <col min="4102" max="4103" width="14.85546875" style="66" bestFit="1" customWidth="1"/>
    <col min="4104" max="4121" width="0" style="66" hidden="1" customWidth="1"/>
    <col min="4122" max="4122" width="10" style="66" customWidth="1"/>
    <col min="4123" max="4123" width="10.28515625" style="66" customWidth="1"/>
    <col min="4124" max="4124" width="0" style="66" hidden="1" customWidth="1"/>
    <col min="4125" max="4127" width="6.7109375" style="66" customWidth="1"/>
    <col min="4128" max="4128" width="36.5703125" style="66" customWidth="1"/>
    <col min="4129" max="4352" width="11.42578125" style="66"/>
    <col min="4353" max="4353" width="5.42578125" style="66" customWidth="1"/>
    <col min="4354" max="4354" width="12" style="66" customWidth="1"/>
    <col min="4355" max="4355" width="31.7109375" style="66" customWidth="1"/>
    <col min="4356" max="4356" width="10.42578125" style="66" customWidth="1"/>
    <col min="4357" max="4357" width="7.7109375" style="66" customWidth="1"/>
    <col min="4358" max="4359" width="14.85546875" style="66" bestFit="1" customWidth="1"/>
    <col min="4360" max="4377" width="0" style="66" hidden="1" customWidth="1"/>
    <col min="4378" max="4378" width="10" style="66" customWidth="1"/>
    <col min="4379" max="4379" width="10.28515625" style="66" customWidth="1"/>
    <col min="4380" max="4380" width="0" style="66" hidden="1" customWidth="1"/>
    <col min="4381" max="4383" width="6.7109375" style="66" customWidth="1"/>
    <col min="4384" max="4384" width="36.5703125" style="66" customWidth="1"/>
    <col min="4385" max="4608" width="11.42578125" style="66"/>
    <col min="4609" max="4609" width="5.42578125" style="66" customWidth="1"/>
    <col min="4610" max="4610" width="12" style="66" customWidth="1"/>
    <col min="4611" max="4611" width="31.7109375" style="66" customWidth="1"/>
    <col min="4612" max="4612" width="10.42578125" style="66" customWidth="1"/>
    <col min="4613" max="4613" width="7.7109375" style="66" customWidth="1"/>
    <col min="4614" max="4615" width="14.85546875" style="66" bestFit="1" customWidth="1"/>
    <col min="4616" max="4633" width="0" style="66" hidden="1" customWidth="1"/>
    <col min="4634" max="4634" width="10" style="66" customWidth="1"/>
    <col min="4635" max="4635" width="10.28515625" style="66" customWidth="1"/>
    <col min="4636" max="4636" width="0" style="66" hidden="1" customWidth="1"/>
    <col min="4637" max="4639" width="6.7109375" style="66" customWidth="1"/>
    <col min="4640" max="4640" width="36.5703125" style="66" customWidth="1"/>
    <col min="4641" max="4864" width="11.42578125" style="66"/>
    <col min="4865" max="4865" width="5.42578125" style="66" customWidth="1"/>
    <col min="4866" max="4866" width="12" style="66" customWidth="1"/>
    <col min="4867" max="4867" width="31.7109375" style="66" customWidth="1"/>
    <col min="4868" max="4868" width="10.42578125" style="66" customWidth="1"/>
    <col min="4869" max="4869" width="7.7109375" style="66" customWidth="1"/>
    <col min="4870" max="4871" width="14.85546875" style="66" bestFit="1" customWidth="1"/>
    <col min="4872" max="4889" width="0" style="66" hidden="1" customWidth="1"/>
    <col min="4890" max="4890" width="10" style="66" customWidth="1"/>
    <col min="4891" max="4891" width="10.28515625" style="66" customWidth="1"/>
    <col min="4892" max="4892" width="0" style="66" hidden="1" customWidth="1"/>
    <col min="4893" max="4895" width="6.7109375" style="66" customWidth="1"/>
    <col min="4896" max="4896" width="36.5703125" style="66" customWidth="1"/>
    <col min="4897" max="5120" width="11.42578125" style="66"/>
    <col min="5121" max="5121" width="5.42578125" style="66" customWidth="1"/>
    <col min="5122" max="5122" width="12" style="66" customWidth="1"/>
    <col min="5123" max="5123" width="31.7109375" style="66" customWidth="1"/>
    <col min="5124" max="5124" width="10.42578125" style="66" customWidth="1"/>
    <col min="5125" max="5125" width="7.7109375" style="66" customWidth="1"/>
    <col min="5126" max="5127" width="14.85546875" style="66" bestFit="1" customWidth="1"/>
    <col min="5128" max="5145" width="0" style="66" hidden="1" customWidth="1"/>
    <col min="5146" max="5146" width="10" style="66" customWidth="1"/>
    <col min="5147" max="5147" width="10.28515625" style="66" customWidth="1"/>
    <col min="5148" max="5148" width="0" style="66" hidden="1" customWidth="1"/>
    <col min="5149" max="5151" width="6.7109375" style="66" customWidth="1"/>
    <col min="5152" max="5152" width="36.5703125" style="66" customWidth="1"/>
    <col min="5153" max="5376" width="11.42578125" style="66"/>
    <col min="5377" max="5377" width="5.42578125" style="66" customWidth="1"/>
    <col min="5378" max="5378" width="12" style="66" customWidth="1"/>
    <col min="5379" max="5379" width="31.7109375" style="66" customWidth="1"/>
    <col min="5380" max="5380" width="10.42578125" style="66" customWidth="1"/>
    <col min="5381" max="5381" width="7.7109375" style="66" customWidth="1"/>
    <col min="5382" max="5383" width="14.85546875" style="66" bestFit="1" customWidth="1"/>
    <col min="5384" max="5401" width="0" style="66" hidden="1" customWidth="1"/>
    <col min="5402" max="5402" width="10" style="66" customWidth="1"/>
    <col min="5403" max="5403" width="10.28515625" style="66" customWidth="1"/>
    <col min="5404" max="5404" width="0" style="66" hidden="1" customWidth="1"/>
    <col min="5405" max="5407" width="6.7109375" style="66" customWidth="1"/>
    <col min="5408" max="5408" width="36.5703125" style="66" customWidth="1"/>
    <col min="5409" max="5632" width="11.42578125" style="66"/>
    <col min="5633" max="5633" width="5.42578125" style="66" customWidth="1"/>
    <col min="5634" max="5634" width="12" style="66" customWidth="1"/>
    <col min="5635" max="5635" width="31.7109375" style="66" customWidth="1"/>
    <col min="5636" max="5636" width="10.42578125" style="66" customWidth="1"/>
    <col min="5637" max="5637" width="7.7109375" style="66" customWidth="1"/>
    <col min="5638" max="5639" width="14.85546875" style="66" bestFit="1" customWidth="1"/>
    <col min="5640" max="5657" width="0" style="66" hidden="1" customWidth="1"/>
    <col min="5658" max="5658" width="10" style="66" customWidth="1"/>
    <col min="5659" max="5659" width="10.28515625" style="66" customWidth="1"/>
    <col min="5660" max="5660" width="0" style="66" hidden="1" customWidth="1"/>
    <col min="5661" max="5663" width="6.7109375" style="66" customWidth="1"/>
    <col min="5664" max="5664" width="36.5703125" style="66" customWidth="1"/>
    <col min="5665" max="5888" width="11.42578125" style="66"/>
    <col min="5889" max="5889" width="5.42578125" style="66" customWidth="1"/>
    <col min="5890" max="5890" width="12" style="66" customWidth="1"/>
    <col min="5891" max="5891" width="31.7109375" style="66" customWidth="1"/>
    <col min="5892" max="5892" width="10.42578125" style="66" customWidth="1"/>
    <col min="5893" max="5893" width="7.7109375" style="66" customWidth="1"/>
    <col min="5894" max="5895" width="14.85546875" style="66" bestFit="1" customWidth="1"/>
    <col min="5896" max="5913" width="0" style="66" hidden="1" customWidth="1"/>
    <col min="5914" max="5914" width="10" style="66" customWidth="1"/>
    <col min="5915" max="5915" width="10.28515625" style="66" customWidth="1"/>
    <col min="5916" max="5916" width="0" style="66" hidden="1" customWidth="1"/>
    <col min="5917" max="5919" width="6.7109375" style="66" customWidth="1"/>
    <col min="5920" max="5920" width="36.5703125" style="66" customWidth="1"/>
    <col min="5921" max="6144" width="11.42578125" style="66"/>
    <col min="6145" max="6145" width="5.42578125" style="66" customWidth="1"/>
    <col min="6146" max="6146" width="12" style="66" customWidth="1"/>
    <col min="6147" max="6147" width="31.7109375" style="66" customWidth="1"/>
    <col min="6148" max="6148" width="10.42578125" style="66" customWidth="1"/>
    <col min="6149" max="6149" width="7.7109375" style="66" customWidth="1"/>
    <col min="6150" max="6151" width="14.85546875" style="66" bestFit="1" customWidth="1"/>
    <col min="6152" max="6169" width="0" style="66" hidden="1" customWidth="1"/>
    <col min="6170" max="6170" width="10" style="66" customWidth="1"/>
    <col min="6171" max="6171" width="10.28515625" style="66" customWidth="1"/>
    <col min="6172" max="6172" width="0" style="66" hidden="1" customWidth="1"/>
    <col min="6173" max="6175" width="6.7109375" style="66" customWidth="1"/>
    <col min="6176" max="6176" width="36.5703125" style="66" customWidth="1"/>
    <col min="6177" max="6400" width="11.42578125" style="66"/>
    <col min="6401" max="6401" width="5.42578125" style="66" customWidth="1"/>
    <col min="6402" max="6402" width="12" style="66" customWidth="1"/>
    <col min="6403" max="6403" width="31.7109375" style="66" customWidth="1"/>
    <col min="6404" max="6404" width="10.42578125" style="66" customWidth="1"/>
    <col min="6405" max="6405" width="7.7109375" style="66" customWidth="1"/>
    <col min="6406" max="6407" width="14.85546875" style="66" bestFit="1" customWidth="1"/>
    <col min="6408" max="6425" width="0" style="66" hidden="1" customWidth="1"/>
    <col min="6426" max="6426" width="10" style="66" customWidth="1"/>
    <col min="6427" max="6427" width="10.28515625" style="66" customWidth="1"/>
    <col min="6428" max="6428" width="0" style="66" hidden="1" customWidth="1"/>
    <col min="6429" max="6431" width="6.7109375" style="66" customWidth="1"/>
    <col min="6432" max="6432" width="36.5703125" style="66" customWidth="1"/>
    <col min="6433" max="6656" width="11.42578125" style="66"/>
    <col min="6657" max="6657" width="5.42578125" style="66" customWidth="1"/>
    <col min="6658" max="6658" width="12" style="66" customWidth="1"/>
    <col min="6659" max="6659" width="31.7109375" style="66" customWidth="1"/>
    <col min="6660" max="6660" width="10.42578125" style="66" customWidth="1"/>
    <col min="6661" max="6661" width="7.7109375" style="66" customWidth="1"/>
    <col min="6662" max="6663" width="14.85546875" style="66" bestFit="1" customWidth="1"/>
    <col min="6664" max="6681" width="0" style="66" hidden="1" customWidth="1"/>
    <col min="6682" max="6682" width="10" style="66" customWidth="1"/>
    <col min="6683" max="6683" width="10.28515625" style="66" customWidth="1"/>
    <col min="6684" max="6684" width="0" style="66" hidden="1" customWidth="1"/>
    <col min="6685" max="6687" width="6.7109375" style="66" customWidth="1"/>
    <col min="6688" max="6688" width="36.5703125" style="66" customWidth="1"/>
    <col min="6689" max="6912" width="11.42578125" style="66"/>
    <col min="6913" max="6913" width="5.42578125" style="66" customWidth="1"/>
    <col min="6914" max="6914" width="12" style="66" customWidth="1"/>
    <col min="6915" max="6915" width="31.7109375" style="66" customWidth="1"/>
    <col min="6916" max="6916" width="10.42578125" style="66" customWidth="1"/>
    <col min="6917" max="6917" width="7.7109375" style="66" customWidth="1"/>
    <col min="6918" max="6919" width="14.85546875" style="66" bestFit="1" customWidth="1"/>
    <col min="6920" max="6937" width="0" style="66" hidden="1" customWidth="1"/>
    <col min="6938" max="6938" width="10" style="66" customWidth="1"/>
    <col min="6939" max="6939" width="10.28515625" style="66" customWidth="1"/>
    <col min="6940" max="6940" width="0" style="66" hidden="1" customWidth="1"/>
    <col min="6941" max="6943" width="6.7109375" style="66" customWidth="1"/>
    <col min="6944" max="6944" width="36.5703125" style="66" customWidth="1"/>
    <col min="6945" max="7168" width="11.42578125" style="66"/>
    <col min="7169" max="7169" width="5.42578125" style="66" customWidth="1"/>
    <col min="7170" max="7170" width="12" style="66" customWidth="1"/>
    <col min="7171" max="7171" width="31.7109375" style="66" customWidth="1"/>
    <col min="7172" max="7172" width="10.42578125" style="66" customWidth="1"/>
    <col min="7173" max="7173" width="7.7109375" style="66" customWidth="1"/>
    <col min="7174" max="7175" width="14.85546875" style="66" bestFit="1" customWidth="1"/>
    <col min="7176" max="7193" width="0" style="66" hidden="1" customWidth="1"/>
    <col min="7194" max="7194" width="10" style="66" customWidth="1"/>
    <col min="7195" max="7195" width="10.28515625" style="66" customWidth="1"/>
    <col min="7196" max="7196" width="0" style="66" hidden="1" customWidth="1"/>
    <col min="7197" max="7199" width="6.7109375" style="66" customWidth="1"/>
    <col min="7200" max="7200" width="36.5703125" style="66" customWidth="1"/>
    <col min="7201" max="7424" width="11.42578125" style="66"/>
    <col min="7425" max="7425" width="5.42578125" style="66" customWidth="1"/>
    <col min="7426" max="7426" width="12" style="66" customWidth="1"/>
    <col min="7427" max="7427" width="31.7109375" style="66" customWidth="1"/>
    <col min="7428" max="7428" width="10.42578125" style="66" customWidth="1"/>
    <col min="7429" max="7429" width="7.7109375" style="66" customWidth="1"/>
    <col min="7430" max="7431" width="14.85546875" style="66" bestFit="1" customWidth="1"/>
    <col min="7432" max="7449" width="0" style="66" hidden="1" customWidth="1"/>
    <col min="7450" max="7450" width="10" style="66" customWidth="1"/>
    <col min="7451" max="7451" width="10.28515625" style="66" customWidth="1"/>
    <col min="7452" max="7452" width="0" style="66" hidden="1" customWidth="1"/>
    <col min="7453" max="7455" width="6.7109375" style="66" customWidth="1"/>
    <col min="7456" max="7456" width="36.5703125" style="66" customWidth="1"/>
    <col min="7457" max="7680" width="11.42578125" style="66"/>
    <col min="7681" max="7681" width="5.42578125" style="66" customWidth="1"/>
    <col min="7682" max="7682" width="12" style="66" customWidth="1"/>
    <col min="7683" max="7683" width="31.7109375" style="66" customWidth="1"/>
    <col min="7684" max="7684" width="10.42578125" style="66" customWidth="1"/>
    <col min="7685" max="7685" width="7.7109375" style="66" customWidth="1"/>
    <col min="7686" max="7687" width="14.85546875" style="66" bestFit="1" customWidth="1"/>
    <col min="7688" max="7705" width="0" style="66" hidden="1" customWidth="1"/>
    <col min="7706" max="7706" width="10" style="66" customWidth="1"/>
    <col min="7707" max="7707" width="10.28515625" style="66" customWidth="1"/>
    <col min="7708" max="7708" width="0" style="66" hidden="1" customWidth="1"/>
    <col min="7709" max="7711" width="6.7109375" style="66" customWidth="1"/>
    <col min="7712" max="7712" width="36.5703125" style="66" customWidth="1"/>
    <col min="7713" max="7936" width="11.42578125" style="66"/>
    <col min="7937" max="7937" width="5.42578125" style="66" customWidth="1"/>
    <col min="7938" max="7938" width="12" style="66" customWidth="1"/>
    <col min="7939" max="7939" width="31.7109375" style="66" customWidth="1"/>
    <col min="7940" max="7940" width="10.42578125" style="66" customWidth="1"/>
    <col min="7941" max="7941" width="7.7109375" style="66" customWidth="1"/>
    <col min="7942" max="7943" width="14.85546875" style="66" bestFit="1" customWidth="1"/>
    <col min="7944" max="7961" width="0" style="66" hidden="1" customWidth="1"/>
    <col min="7962" max="7962" width="10" style="66" customWidth="1"/>
    <col min="7963" max="7963" width="10.28515625" style="66" customWidth="1"/>
    <col min="7964" max="7964" width="0" style="66" hidden="1" customWidth="1"/>
    <col min="7965" max="7967" width="6.7109375" style="66" customWidth="1"/>
    <col min="7968" max="7968" width="36.5703125" style="66" customWidth="1"/>
    <col min="7969" max="8192" width="11.42578125" style="66"/>
    <col min="8193" max="8193" width="5.42578125" style="66" customWidth="1"/>
    <col min="8194" max="8194" width="12" style="66" customWidth="1"/>
    <col min="8195" max="8195" width="31.7109375" style="66" customWidth="1"/>
    <col min="8196" max="8196" width="10.42578125" style="66" customWidth="1"/>
    <col min="8197" max="8197" width="7.7109375" style="66" customWidth="1"/>
    <col min="8198" max="8199" width="14.85546875" style="66" bestFit="1" customWidth="1"/>
    <col min="8200" max="8217" width="0" style="66" hidden="1" customWidth="1"/>
    <col min="8218" max="8218" width="10" style="66" customWidth="1"/>
    <col min="8219" max="8219" width="10.28515625" style="66" customWidth="1"/>
    <col min="8220" max="8220" width="0" style="66" hidden="1" customWidth="1"/>
    <col min="8221" max="8223" width="6.7109375" style="66" customWidth="1"/>
    <col min="8224" max="8224" width="36.5703125" style="66" customWidth="1"/>
    <col min="8225" max="8448" width="11.42578125" style="66"/>
    <col min="8449" max="8449" width="5.42578125" style="66" customWidth="1"/>
    <col min="8450" max="8450" width="12" style="66" customWidth="1"/>
    <col min="8451" max="8451" width="31.7109375" style="66" customWidth="1"/>
    <col min="8452" max="8452" width="10.42578125" style="66" customWidth="1"/>
    <col min="8453" max="8453" width="7.7109375" style="66" customWidth="1"/>
    <col min="8454" max="8455" width="14.85546875" style="66" bestFit="1" customWidth="1"/>
    <col min="8456" max="8473" width="0" style="66" hidden="1" customWidth="1"/>
    <col min="8474" max="8474" width="10" style="66" customWidth="1"/>
    <col min="8475" max="8475" width="10.28515625" style="66" customWidth="1"/>
    <col min="8476" max="8476" width="0" style="66" hidden="1" customWidth="1"/>
    <col min="8477" max="8479" width="6.7109375" style="66" customWidth="1"/>
    <col min="8480" max="8480" width="36.5703125" style="66" customWidth="1"/>
    <col min="8481" max="8704" width="11.42578125" style="66"/>
    <col min="8705" max="8705" width="5.42578125" style="66" customWidth="1"/>
    <col min="8706" max="8706" width="12" style="66" customWidth="1"/>
    <col min="8707" max="8707" width="31.7109375" style="66" customWidth="1"/>
    <col min="8708" max="8708" width="10.42578125" style="66" customWidth="1"/>
    <col min="8709" max="8709" width="7.7109375" style="66" customWidth="1"/>
    <col min="8710" max="8711" width="14.85546875" style="66" bestFit="1" customWidth="1"/>
    <col min="8712" max="8729" width="0" style="66" hidden="1" customWidth="1"/>
    <col min="8730" max="8730" width="10" style="66" customWidth="1"/>
    <col min="8731" max="8731" width="10.28515625" style="66" customWidth="1"/>
    <col min="8732" max="8732" width="0" style="66" hidden="1" customWidth="1"/>
    <col min="8733" max="8735" width="6.7109375" style="66" customWidth="1"/>
    <col min="8736" max="8736" width="36.5703125" style="66" customWidth="1"/>
    <col min="8737" max="8960" width="11.42578125" style="66"/>
    <col min="8961" max="8961" width="5.42578125" style="66" customWidth="1"/>
    <col min="8962" max="8962" width="12" style="66" customWidth="1"/>
    <col min="8963" max="8963" width="31.7109375" style="66" customWidth="1"/>
    <col min="8964" max="8964" width="10.42578125" style="66" customWidth="1"/>
    <col min="8965" max="8965" width="7.7109375" style="66" customWidth="1"/>
    <col min="8966" max="8967" width="14.85546875" style="66" bestFit="1" customWidth="1"/>
    <col min="8968" max="8985" width="0" style="66" hidden="1" customWidth="1"/>
    <col min="8986" max="8986" width="10" style="66" customWidth="1"/>
    <col min="8987" max="8987" width="10.28515625" style="66" customWidth="1"/>
    <col min="8988" max="8988" width="0" style="66" hidden="1" customWidth="1"/>
    <col min="8989" max="8991" width="6.7109375" style="66" customWidth="1"/>
    <col min="8992" max="8992" width="36.5703125" style="66" customWidth="1"/>
    <col min="8993" max="9216" width="11.42578125" style="66"/>
    <col min="9217" max="9217" width="5.42578125" style="66" customWidth="1"/>
    <col min="9218" max="9218" width="12" style="66" customWidth="1"/>
    <col min="9219" max="9219" width="31.7109375" style="66" customWidth="1"/>
    <col min="9220" max="9220" width="10.42578125" style="66" customWidth="1"/>
    <col min="9221" max="9221" width="7.7109375" style="66" customWidth="1"/>
    <col min="9222" max="9223" width="14.85546875" style="66" bestFit="1" customWidth="1"/>
    <col min="9224" max="9241" width="0" style="66" hidden="1" customWidth="1"/>
    <col min="9242" max="9242" width="10" style="66" customWidth="1"/>
    <col min="9243" max="9243" width="10.28515625" style="66" customWidth="1"/>
    <col min="9244" max="9244" width="0" style="66" hidden="1" customWidth="1"/>
    <col min="9245" max="9247" width="6.7109375" style="66" customWidth="1"/>
    <col min="9248" max="9248" width="36.5703125" style="66" customWidth="1"/>
    <col min="9249" max="9472" width="11.42578125" style="66"/>
    <col min="9473" max="9473" width="5.42578125" style="66" customWidth="1"/>
    <col min="9474" max="9474" width="12" style="66" customWidth="1"/>
    <col min="9475" max="9475" width="31.7109375" style="66" customWidth="1"/>
    <col min="9476" max="9476" width="10.42578125" style="66" customWidth="1"/>
    <col min="9477" max="9477" width="7.7109375" style="66" customWidth="1"/>
    <col min="9478" max="9479" width="14.85546875" style="66" bestFit="1" customWidth="1"/>
    <col min="9480" max="9497" width="0" style="66" hidden="1" customWidth="1"/>
    <col min="9498" max="9498" width="10" style="66" customWidth="1"/>
    <col min="9499" max="9499" width="10.28515625" style="66" customWidth="1"/>
    <col min="9500" max="9500" width="0" style="66" hidden="1" customWidth="1"/>
    <col min="9501" max="9503" width="6.7109375" style="66" customWidth="1"/>
    <col min="9504" max="9504" width="36.5703125" style="66" customWidth="1"/>
    <col min="9505" max="9728" width="11.42578125" style="66"/>
    <col min="9729" max="9729" width="5.42578125" style="66" customWidth="1"/>
    <col min="9730" max="9730" width="12" style="66" customWidth="1"/>
    <col min="9731" max="9731" width="31.7109375" style="66" customWidth="1"/>
    <col min="9732" max="9732" width="10.42578125" style="66" customWidth="1"/>
    <col min="9733" max="9733" width="7.7109375" style="66" customWidth="1"/>
    <col min="9734" max="9735" width="14.85546875" style="66" bestFit="1" customWidth="1"/>
    <col min="9736" max="9753" width="0" style="66" hidden="1" customWidth="1"/>
    <col min="9754" max="9754" width="10" style="66" customWidth="1"/>
    <col min="9755" max="9755" width="10.28515625" style="66" customWidth="1"/>
    <col min="9756" max="9756" width="0" style="66" hidden="1" customWidth="1"/>
    <col min="9757" max="9759" width="6.7109375" style="66" customWidth="1"/>
    <col min="9760" max="9760" width="36.5703125" style="66" customWidth="1"/>
    <col min="9761" max="9984" width="11.42578125" style="66"/>
    <col min="9985" max="9985" width="5.42578125" style="66" customWidth="1"/>
    <col min="9986" max="9986" width="12" style="66" customWidth="1"/>
    <col min="9987" max="9987" width="31.7109375" style="66" customWidth="1"/>
    <col min="9988" max="9988" width="10.42578125" style="66" customWidth="1"/>
    <col min="9989" max="9989" width="7.7109375" style="66" customWidth="1"/>
    <col min="9990" max="9991" width="14.85546875" style="66" bestFit="1" customWidth="1"/>
    <col min="9992" max="10009" width="0" style="66" hidden="1" customWidth="1"/>
    <col min="10010" max="10010" width="10" style="66" customWidth="1"/>
    <col min="10011" max="10011" width="10.28515625" style="66" customWidth="1"/>
    <col min="10012" max="10012" width="0" style="66" hidden="1" customWidth="1"/>
    <col min="10013" max="10015" width="6.7109375" style="66" customWidth="1"/>
    <col min="10016" max="10016" width="36.5703125" style="66" customWidth="1"/>
    <col min="10017" max="10240" width="11.42578125" style="66"/>
    <col min="10241" max="10241" width="5.42578125" style="66" customWidth="1"/>
    <col min="10242" max="10242" width="12" style="66" customWidth="1"/>
    <col min="10243" max="10243" width="31.7109375" style="66" customWidth="1"/>
    <col min="10244" max="10244" width="10.42578125" style="66" customWidth="1"/>
    <col min="10245" max="10245" width="7.7109375" style="66" customWidth="1"/>
    <col min="10246" max="10247" width="14.85546875" style="66" bestFit="1" customWidth="1"/>
    <col min="10248" max="10265" width="0" style="66" hidden="1" customWidth="1"/>
    <col min="10266" max="10266" width="10" style="66" customWidth="1"/>
    <col min="10267" max="10267" width="10.28515625" style="66" customWidth="1"/>
    <col min="10268" max="10268" width="0" style="66" hidden="1" customWidth="1"/>
    <col min="10269" max="10271" width="6.7109375" style="66" customWidth="1"/>
    <col min="10272" max="10272" width="36.5703125" style="66" customWidth="1"/>
    <col min="10273" max="10496" width="11.42578125" style="66"/>
    <col min="10497" max="10497" width="5.42578125" style="66" customWidth="1"/>
    <col min="10498" max="10498" width="12" style="66" customWidth="1"/>
    <col min="10499" max="10499" width="31.7109375" style="66" customWidth="1"/>
    <col min="10500" max="10500" width="10.42578125" style="66" customWidth="1"/>
    <col min="10501" max="10501" width="7.7109375" style="66" customWidth="1"/>
    <col min="10502" max="10503" width="14.85546875" style="66" bestFit="1" customWidth="1"/>
    <col min="10504" max="10521" width="0" style="66" hidden="1" customWidth="1"/>
    <col min="10522" max="10522" width="10" style="66" customWidth="1"/>
    <col min="10523" max="10523" width="10.28515625" style="66" customWidth="1"/>
    <col min="10524" max="10524" width="0" style="66" hidden="1" customWidth="1"/>
    <col min="10525" max="10527" width="6.7109375" style="66" customWidth="1"/>
    <col min="10528" max="10528" width="36.5703125" style="66" customWidth="1"/>
    <col min="10529" max="10752" width="11.42578125" style="66"/>
    <col min="10753" max="10753" width="5.42578125" style="66" customWidth="1"/>
    <col min="10754" max="10754" width="12" style="66" customWidth="1"/>
    <col min="10755" max="10755" width="31.7109375" style="66" customWidth="1"/>
    <col min="10756" max="10756" width="10.42578125" style="66" customWidth="1"/>
    <col min="10757" max="10757" width="7.7109375" style="66" customWidth="1"/>
    <col min="10758" max="10759" width="14.85546875" style="66" bestFit="1" customWidth="1"/>
    <col min="10760" max="10777" width="0" style="66" hidden="1" customWidth="1"/>
    <col min="10778" max="10778" width="10" style="66" customWidth="1"/>
    <col min="10779" max="10779" width="10.28515625" style="66" customWidth="1"/>
    <col min="10780" max="10780" width="0" style="66" hidden="1" customWidth="1"/>
    <col min="10781" max="10783" width="6.7109375" style="66" customWidth="1"/>
    <col min="10784" max="10784" width="36.5703125" style="66" customWidth="1"/>
    <col min="10785" max="11008" width="11.42578125" style="66"/>
    <col min="11009" max="11009" width="5.42578125" style="66" customWidth="1"/>
    <col min="11010" max="11010" width="12" style="66" customWidth="1"/>
    <col min="11011" max="11011" width="31.7109375" style="66" customWidth="1"/>
    <col min="11012" max="11012" width="10.42578125" style="66" customWidth="1"/>
    <col min="11013" max="11013" width="7.7109375" style="66" customWidth="1"/>
    <col min="11014" max="11015" width="14.85546875" style="66" bestFit="1" customWidth="1"/>
    <col min="11016" max="11033" width="0" style="66" hidden="1" customWidth="1"/>
    <col min="11034" max="11034" width="10" style="66" customWidth="1"/>
    <col min="11035" max="11035" width="10.28515625" style="66" customWidth="1"/>
    <col min="11036" max="11036" width="0" style="66" hidden="1" customWidth="1"/>
    <col min="11037" max="11039" width="6.7109375" style="66" customWidth="1"/>
    <col min="11040" max="11040" width="36.5703125" style="66" customWidth="1"/>
    <col min="11041" max="11264" width="11.42578125" style="66"/>
    <col min="11265" max="11265" width="5.42578125" style="66" customWidth="1"/>
    <col min="11266" max="11266" width="12" style="66" customWidth="1"/>
    <col min="11267" max="11267" width="31.7109375" style="66" customWidth="1"/>
    <col min="11268" max="11268" width="10.42578125" style="66" customWidth="1"/>
    <col min="11269" max="11269" width="7.7109375" style="66" customWidth="1"/>
    <col min="11270" max="11271" width="14.85546875" style="66" bestFit="1" customWidth="1"/>
    <col min="11272" max="11289" width="0" style="66" hidden="1" customWidth="1"/>
    <col min="11290" max="11290" width="10" style="66" customWidth="1"/>
    <col min="11291" max="11291" width="10.28515625" style="66" customWidth="1"/>
    <col min="11292" max="11292" width="0" style="66" hidden="1" customWidth="1"/>
    <col min="11293" max="11295" width="6.7109375" style="66" customWidth="1"/>
    <col min="11296" max="11296" width="36.5703125" style="66" customWidth="1"/>
    <col min="11297" max="11520" width="11.42578125" style="66"/>
    <col min="11521" max="11521" width="5.42578125" style="66" customWidth="1"/>
    <col min="11522" max="11522" width="12" style="66" customWidth="1"/>
    <col min="11523" max="11523" width="31.7109375" style="66" customWidth="1"/>
    <col min="11524" max="11524" width="10.42578125" style="66" customWidth="1"/>
    <col min="11525" max="11525" width="7.7109375" style="66" customWidth="1"/>
    <col min="11526" max="11527" width="14.85546875" style="66" bestFit="1" customWidth="1"/>
    <col min="11528" max="11545" width="0" style="66" hidden="1" customWidth="1"/>
    <col min="11546" max="11546" width="10" style="66" customWidth="1"/>
    <col min="11547" max="11547" width="10.28515625" style="66" customWidth="1"/>
    <col min="11548" max="11548" width="0" style="66" hidden="1" customWidth="1"/>
    <col min="11549" max="11551" width="6.7109375" style="66" customWidth="1"/>
    <col min="11552" max="11552" width="36.5703125" style="66" customWidth="1"/>
    <col min="11553" max="11776" width="11.42578125" style="66"/>
    <col min="11777" max="11777" width="5.42578125" style="66" customWidth="1"/>
    <col min="11778" max="11778" width="12" style="66" customWidth="1"/>
    <col min="11779" max="11779" width="31.7109375" style="66" customWidth="1"/>
    <col min="11780" max="11780" width="10.42578125" style="66" customWidth="1"/>
    <col min="11781" max="11781" width="7.7109375" style="66" customWidth="1"/>
    <col min="11782" max="11783" width="14.85546875" style="66" bestFit="1" customWidth="1"/>
    <col min="11784" max="11801" width="0" style="66" hidden="1" customWidth="1"/>
    <col min="11802" max="11802" width="10" style="66" customWidth="1"/>
    <col min="11803" max="11803" width="10.28515625" style="66" customWidth="1"/>
    <col min="11804" max="11804" width="0" style="66" hidden="1" customWidth="1"/>
    <col min="11805" max="11807" width="6.7109375" style="66" customWidth="1"/>
    <col min="11808" max="11808" width="36.5703125" style="66" customWidth="1"/>
    <col min="11809" max="12032" width="11.42578125" style="66"/>
    <col min="12033" max="12033" width="5.42578125" style="66" customWidth="1"/>
    <col min="12034" max="12034" width="12" style="66" customWidth="1"/>
    <col min="12035" max="12035" width="31.7109375" style="66" customWidth="1"/>
    <col min="12036" max="12036" width="10.42578125" style="66" customWidth="1"/>
    <col min="12037" max="12037" width="7.7109375" style="66" customWidth="1"/>
    <col min="12038" max="12039" width="14.85546875" style="66" bestFit="1" customWidth="1"/>
    <col min="12040" max="12057" width="0" style="66" hidden="1" customWidth="1"/>
    <col min="12058" max="12058" width="10" style="66" customWidth="1"/>
    <col min="12059" max="12059" width="10.28515625" style="66" customWidth="1"/>
    <col min="12060" max="12060" width="0" style="66" hidden="1" customWidth="1"/>
    <col min="12061" max="12063" width="6.7109375" style="66" customWidth="1"/>
    <col min="12064" max="12064" width="36.5703125" style="66" customWidth="1"/>
    <col min="12065" max="12288" width="11.42578125" style="66"/>
    <col min="12289" max="12289" width="5.42578125" style="66" customWidth="1"/>
    <col min="12290" max="12290" width="12" style="66" customWidth="1"/>
    <col min="12291" max="12291" width="31.7109375" style="66" customWidth="1"/>
    <col min="12292" max="12292" width="10.42578125" style="66" customWidth="1"/>
    <col min="12293" max="12293" width="7.7109375" style="66" customWidth="1"/>
    <col min="12294" max="12295" width="14.85546875" style="66" bestFit="1" customWidth="1"/>
    <col min="12296" max="12313" width="0" style="66" hidden="1" customWidth="1"/>
    <col min="12314" max="12314" width="10" style="66" customWidth="1"/>
    <col min="12315" max="12315" width="10.28515625" style="66" customWidth="1"/>
    <col min="12316" max="12316" width="0" style="66" hidden="1" customWidth="1"/>
    <col min="12317" max="12319" width="6.7109375" style="66" customWidth="1"/>
    <col min="12320" max="12320" width="36.5703125" style="66" customWidth="1"/>
    <col min="12321" max="12544" width="11.42578125" style="66"/>
    <col min="12545" max="12545" width="5.42578125" style="66" customWidth="1"/>
    <col min="12546" max="12546" width="12" style="66" customWidth="1"/>
    <col min="12547" max="12547" width="31.7109375" style="66" customWidth="1"/>
    <col min="12548" max="12548" width="10.42578125" style="66" customWidth="1"/>
    <col min="12549" max="12549" width="7.7109375" style="66" customWidth="1"/>
    <col min="12550" max="12551" width="14.85546875" style="66" bestFit="1" customWidth="1"/>
    <col min="12552" max="12569" width="0" style="66" hidden="1" customWidth="1"/>
    <col min="12570" max="12570" width="10" style="66" customWidth="1"/>
    <col min="12571" max="12571" width="10.28515625" style="66" customWidth="1"/>
    <col min="12572" max="12572" width="0" style="66" hidden="1" customWidth="1"/>
    <col min="12573" max="12575" width="6.7109375" style="66" customWidth="1"/>
    <col min="12576" max="12576" width="36.5703125" style="66" customWidth="1"/>
    <col min="12577" max="12800" width="11.42578125" style="66"/>
    <col min="12801" max="12801" width="5.42578125" style="66" customWidth="1"/>
    <col min="12802" max="12802" width="12" style="66" customWidth="1"/>
    <col min="12803" max="12803" width="31.7109375" style="66" customWidth="1"/>
    <col min="12804" max="12804" width="10.42578125" style="66" customWidth="1"/>
    <col min="12805" max="12805" width="7.7109375" style="66" customWidth="1"/>
    <col min="12806" max="12807" width="14.85546875" style="66" bestFit="1" customWidth="1"/>
    <col min="12808" max="12825" width="0" style="66" hidden="1" customWidth="1"/>
    <col min="12826" max="12826" width="10" style="66" customWidth="1"/>
    <col min="12827" max="12827" width="10.28515625" style="66" customWidth="1"/>
    <col min="12828" max="12828" width="0" style="66" hidden="1" customWidth="1"/>
    <col min="12829" max="12831" width="6.7109375" style="66" customWidth="1"/>
    <col min="12832" max="12832" width="36.5703125" style="66" customWidth="1"/>
    <col min="12833" max="13056" width="11.42578125" style="66"/>
    <col min="13057" max="13057" width="5.42578125" style="66" customWidth="1"/>
    <col min="13058" max="13058" width="12" style="66" customWidth="1"/>
    <col min="13059" max="13059" width="31.7109375" style="66" customWidth="1"/>
    <col min="13060" max="13060" width="10.42578125" style="66" customWidth="1"/>
    <col min="13061" max="13061" width="7.7109375" style="66" customWidth="1"/>
    <col min="13062" max="13063" width="14.85546875" style="66" bestFit="1" customWidth="1"/>
    <col min="13064" max="13081" width="0" style="66" hidden="1" customWidth="1"/>
    <col min="13082" max="13082" width="10" style="66" customWidth="1"/>
    <col min="13083" max="13083" width="10.28515625" style="66" customWidth="1"/>
    <col min="13084" max="13084" width="0" style="66" hidden="1" customWidth="1"/>
    <col min="13085" max="13087" width="6.7109375" style="66" customWidth="1"/>
    <col min="13088" max="13088" width="36.5703125" style="66" customWidth="1"/>
    <col min="13089" max="13312" width="11.42578125" style="66"/>
    <col min="13313" max="13313" width="5.42578125" style="66" customWidth="1"/>
    <col min="13314" max="13314" width="12" style="66" customWidth="1"/>
    <col min="13315" max="13315" width="31.7109375" style="66" customWidth="1"/>
    <col min="13316" max="13316" width="10.42578125" style="66" customWidth="1"/>
    <col min="13317" max="13317" width="7.7109375" style="66" customWidth="1"/>
    <col min="13318" max="13319" width="14.85546875" style="66" bestFit="1" customWidth="1"/>
    <col min="13320" max="13337" width="0" style="66" hidden="1" customWidth="1"/>
    <col min="13338" max="13338" width="10" style="66" customWidth="1"/>
    <col min="13339" max="13339" width="10.28515625" style="66" customWidth="1"/>
    <col min="13340" max="13340" width="0" style="66" hidden="1" customWidth="1"/>
    <col min="13341" max="13343" width="6.7109375" style="66" customWidth="1"/>
    <col min="13344" max="13344" width="36.5703125" style="66" customWidth="1"/>
    <col min="13345" max="13568" width="11.42578125" style="66"/>
    <col min="13569" max="13569" width="5.42578125" style="66" customWidth="1"/>
    <col min="13570" max="13570" width="12" style="66" customWidth="1"/>
    <col min="13571" max="13571" width="31.7109375" style="66" customWidth="1"/>
    <col min="13572" max="13572" width="10.42578125" style="66" customWidth="1"/>
    <col min="13573" max="13573" width="7.7109375" style="66" customWidth="1"/>
    <col min="13574" max="13575" width="14.85546875" style="66" bestFit="1" customWidth="1"/>
    <col min="13576" max="13593" width="0" style="66" hidden="1" customWidth="1"/>
    <col min="13594" max="13594" width="10" style="66" customWidth="1"/>
    <col min="13595" max="13595" width="10.28515625" style="66" customWidth="1"/>
    <col min="13596" max="13596" width="0" style="66" hidden="1" customWidth="1"/>
    <col min="13597" max="13599" width="6.7109375" style="66" customWidth="1"/>
    <col min="13600" max="13600" width="36.5703125" style="66" customWidth="1"/>
    <col min="13601" max="13824" width="11.42578125" style="66"/>
    <col min="13825" max="13825" width="5.42578125" style="66" customWidth="1"/>
    <col min="13826" max="13826" width="12" style="66" customWidth="1"/>
    <col min="13827" max="13827" width="31.7109375" style="66" customWidth="1"/>
    <col min="13828" max="13828" width="10.42578125" style="66" customWidth="1"/>
    <col min="13829" max="13829" width="7.7109375" style="66" customWidth="1"/>
    <col min="13830" max="13831" width="14.85546875" style="66" bestFit="1" customWidth="1"/>
    <col min="13832" max="13849" width="0" style="66" hidden="1" customWidth="1"/>
    <col min="13850" max="13850" width="10" style="66" customWidth="1"/>
    <col min="13851" max="13851" width="10.28515625" style="66" customWidth="1"/>
    <col min="13852" max="13852" width="0" style="66" hidden="1" customWidth="1"/>
    <col min="13853" max="13855" width="6.7109375" style="66" customWidth="1"/>
    <col min="13856" max="13856" width="36.5703125" style="66" customWidth="1"/>
    <col min="13857" max="14080" width="11.42578125" style="66"/>
    <col min="14081" max="14081" width="5.42578125" style="66" customWidth="1"/>
    <col min="14082" max="14082" width="12" style="66" customWidth="1"/>
    <col min="14083" max="14083" width="31.7109375" style="66" customWidth="1"/>
    <col min="14084" max="14084" width="10.42578125" style="66" customWidth="1"/>
    <col min="14085" max="14085" width="7.7109375" style="66" customWidth="1"/>
    <col min="14086" max="14087" width="14.85546875" style="66" bestFit="1" customWidth="1"/>
    <col min="14088" max="14105" width="0" style="66" hidden="1" customWidth="1"/>
    <col min="14106" max="14106" width="10" style="66" customWidth="1"/>
    <col min="14107" max="14107" width="10.28515625" style="66" customWidth="1"/>
    <col min="14108" max="14108" width="0" style="66" hidden="1" customWidth="1"/>
    <col min="14109" max="14111" width="6.7109375" style="66" customWidth="1"/>
    <col min="14112" max="14112" width="36.5703125" style="66" customWidth="1"/>
    <col min="14113" max="14336" width="11.42578125" style="66"/>
    <col min="14337" max="14337" width="5.42578125" style="66" customWidth="1"/>
    <col min="14338" max="14338" width="12" style="66" customWidth="1"/>
    <col min="14339" max="14339" width="31.7109375" style="66" customWidth="1"/>
    <col min="14340" max="14340" width="10.42578125" style="66" customWidth="1"/>
    <col min="14341" max="14341" width="7.7109375" style="66" customWidth="1"/>
    <col min="14342" max="14343" width="14.85546875" style="66" bestFit="1" customWidth="1"/>
    <col min="14344" max="14361" width="0" style="66" hidden="1" customWidth="1"/>
    <col min="14362" max="14362" width="10" style="66" customWidth="1"/>
    <col min="14363" max="14363" width="10.28515625" style="66" customWidth="1"/>
    <col min="14364" max="14364" width="0" style="66" hidden="1" customWidth="1"/>
    <col min="14365" max="14367" width="6.7109375" style="66" customWidth="1"/>
    <col min="14368" max="14368" width="36.5703125" style="66" customWidth="1"/>
    <col min="14369" max="14592" width="11.42578125" style="66"/>
    <col min="14593" max="14593" width="5.42578125" style="66" customWidth="1"/>
    <col min="14594" max="14594" width="12" style="66" customWidth="1"/>
    <col min="14595" max="14595" width="31.7109375" style="66" customWidth="1"/>
    <col min="14596" max="14596" width="10.42578125" style="66" customWidth="1"/>
    <col min="14597" max="14597" width="7.7109375" style="66" customWidth="1"/>
    <col min="14598" max="14599" width="14.85546875" style="66" bestFit="1" customWidth="1"/>
    <col min="14600" max="14617" width="0" style="66" hidden="1" customWidth="1"/>
    <col min="14618" max="14618" width="10" style="66" customWidth="1"/>
    <col min="14619" max="14619" width="10.28515625" style="66" customWidth="1"/>
    <col min="14620" max="14620" width="0" style="66" hidden="1" customWidth="1"/>
    <col min="14621" max="14623" width="6.7109375" style="66" customWidth="1"/>
    <col min="14624" max="14624" width="36.5703125" style="66" customWidth="1"/>
    <col min="14625" max="14848" width="11.42578125" style="66"/>
    <col min="14849" max="14849" width="5.42578125" style="66" customWidth="1"/>
    <col min="14850" max="14850" width="12" style="66" customWidth="1"/>
    <col min="14851" max="14851" width="31.7109375" style="66" customWidth="1"/>
    <col min="14852" max="14852" width="10.42578125" style="66" customWidth="1"/>
    <col min="14853" max="14853" width="7.7109375" style="66" customWidth="1"/>
    <col min="14854" max="14855" width="14.85546875" style="66" bestFit="1" customWidth="1"/>
    <col min="14856" max="14873" width="0" style="66" hidden="1" customWidth="1"/>
    <col min="14874" max="14874" width="10" style="66" customWidth="1"/>
    <col min="14875" max="14875" width="10.28515625" style="66" customWidth="1"/>
    <col min="14876" max="14876" width="0" style="66" hidden="1" customWidth="1"/>
    <col min="14877" max="14879" width="6.7109375" style="66" customWidth="1"/>
    <col min="14880" max="14880" width="36.5703125" style="66" customWidth="1"/>
    <col min="14881" max="15104" width="11.42578125" style="66"/>
    <col min="15105" max="15105" width="5.42578125" style="66" customWidth="1"/>
    <col min="15106" max="15106" width="12" style="66" customWidth="1"/>
    <col min="15107" max="15107" width="31.7109375" style="66" customWidth="1"/>
    <col min="15108" max="15108" width="10.42578125" style="66" customWidth="1"/>
    <col min="15109" max="15109" width="7.7109375" style="66" customWidth="1"/>
    <col min="15110" max="15111" width="14.85546875" style="66" bestFit="1" customWidth="1"/>
    <col min="15112" max="15129" width="0" style="66" hidden="1" customWidth="1"/>
    <col min="15130" max="15130" width="10" style="66" customWidth="1"/>
    <col min="15131" max="15131" width="10.28515625" style="66" customWidth="1"/>
    <col min="15132" max="15132" width="0" style="66" hidden="1" customWidth="1"/>
    <col min="15133" max="15135" width="6.7109375" style="66" customWidth="1"/>
    <col min="15136" max="15136" width="36.5703125" style="66" customWidth="1"/>
    <col min="15137" max="15360" width="11.42578125" style="66"/>
    <col min="15361" max="15361" width="5.42578125" style="66" customWidth="1"/>
    <col min="15362" max="15362" width="12" style="66" customWidth="1"/>
    <col min="15363" max="15363" width="31.7109375" style="66" customWidth="1"/>
    <col min="15364" max="15364" width="10.42578125" style="66" customWidth="1"/>
    <col min="15365" max="15365" width="7.7109375" style="66" customWidth="1"/>
    <col min="15366" max="15367" width="14.85546875" style="66" bestFit="1" customWidth="1"/>
    <col min="15368" max="15385" width="0" style="66" hidden="1" customWidth="1"/>
    <col min="15386" max="15386" width="10" style="66" customWidth="1"/>
    <col min="15387" max="15387" width="10.28515625" style="66" customWidth="1"/>
    <col min="15388" max="15388" width="0" style="66" hidden="1" customWidth="1"/>
    <col min="15389" max="15391" width="6.7109375" style="66" customWidth="1"/>
    <col min="15392" max="15392" width="36.5703125" style="66" customWidth="1"/>
    <col min="15393" max="15616" width="11.42578125" style="66"/>
    <col min="15617" max="15617" width="5.42578125" style="66" customWidth="1"/>
    <col min="15618" max="15618" width="12" style="66" customWidth="1"/>
    <col min="15619" max="15619" width="31.7109375" style="66" customWidth="1"/>
    <col min="15620" max="15620" width="10.42578125" style="66" customWidth="1"/>
    <col min="15621" max="15621" width="7.7109375" style="66" customWidth="1"/>
    <col min="15622" max="15623" width="14.85546875" style="66" bestFit="1" customWidth="1"/>
    <col min="15624" max="15641" width="0" style="66" hidden="1" customWidth="1"/>
    <col min="15642" max="15642" width="10" style="66" customWidth="1"/>
    <col min="15643" max="15643" width="10.28515625" style="66" customWidth="1"/>
    <col min="15644" max="15644" width="0" style="66" hidden="1" customWidth="1"/>
    <col min="15645" max="15647" width="6.7109375" style="66" customWidth="1"/>
    <col min="15648" max="15648" width="36.5703125" style="66" customWidth="1"/>
    <col min="15649" max="15872" width="11.42578125" style="66"/>
    <col min="15873" max="15873" width="5.42578125" style="66" customWidth="1"/>
    <col min="15874" max="15874" width="12" style="66" customWidth="1"/>
    <col min="15875" max="15875" width="31.7109375" style="66" customWidth="1"/>
    <col min="15876" max="15876" width="10.42578125" style="66" customWidth="1"/>
    <col min="15877" max="15877" width="7.7109375" style="66" customWidth="1"/>
    <col min="15878" max="15879" width="14.85546875" style="66" bestFit="1" customWidth="1"/>
    <col min="15880" max="15897" width="0" style="66" hidden="1" customWidth="1"/>
    <col min="15898" max="15898" width="10" style="66" customWidth="1"/>
    <col min="15899" max="15899" width="10.28515625" style="66" customWidth="1"/>
    <col min="15900" max="15900" width="0" style="66" hidden="1" customWidth="1"/>
    <col min="15901" max="15903" width="6.7109375" style="66" customWidth="1"/>
    <col min="15904" max="15904" width="36.5703125" style="66" customWidth="1"/>
    <col min="15905" max="16128" width="11.42578125" style="66"/>
    <col min="16129" max="16129" width="5.42578125" style="66" customWidth="1"/>
    <col min="16130" max="16130" width="12" style="66" customWidth="1"/>
    <col min="16131" max="16131" width="31.7109375" style="66" customWidth="1"/>
    <col min="16132" max="16132" width="10.42578125" style="66" customWidth="1"/>
    <col min="16133" max="16133" width="7.7109375" style="66" customWidth="1"/>
    <col min="16134" max="16135" width="14.85546875" style="66" bestFit="1" customWidth="1"/>
    <col min="16136" max="16153" width="0" style="66" hidden="1" customWidth="1"/>
    <col min="16154" max="16154" width="10" style="66" customWidth="1"/>
    <col min="16155" max="16155" width="10.28515625" style="66" customWidth="1"/>
    <col min="16156" max="16156" width="0" style="66" hidden="1" customWidth="1"/>
    <col min="16157" max="16159" width="6.7109375" style="66" customWidth="1"/>
    <col min="16160" max="16160" width="36.5703125" style="66" customWidth="1"/>
    <col min="16161" max="16384" width="11.42578125" style="66"/>
  </cols>
  <sheetData>
    <row r="1" spans="1:32">
      <c r="A1" s="431" t="s">
        <v>348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  <c r="L1" s="431"/>
      <c r="M1" s="431"/>
      <c r="N1" s="431"/>
      <c r="O1" s="431"/>
      <c r="P1" s="431"/>
      <c r="Q1" s="431"/>
      <c r="R1" s="431"/>
      <c r="S1" s="431"/>
      <c r="T1" s="431"/>
      <c r="U1" s="431"/>
      <c r="V1" s="431"/>
      <c r="W1" s="431"/>
      <c r="X1" s="431"/>
      <c r="Y1" s="431"/>
      <c r="Z1" s="431"/>
      <c r="AA1" s="431"/>
      <c r="AB1" s="431"/>
      <c r="AC1" s="431"/>
      <c r="AD1" s="431"/>
      <c r="AE1" s="431"/>
      <c r="AF1" s="431"/>
    </row>
    <row r="2" spans="1:32">
      <c r="A2" s="292" t="s">
        <v>349</v>
      </c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  <c r="V2" s="292"/>
      <c r="W2" s="292"/>
      <c r="X2" s="292"/>
      <c r="Y2" s="292"/>
      <c r="Z2" s="292"/>
      <c r="AA2" s="292"/>
      <c r="AB2" s="292"/>
      <c r="AC2" s="292"/>
      <c r="AD2" s="292"/>
      <c r="AE2" s="292"/>
      <c r="AF2" s="292"/>
    </row>
    <row r="3" spans="1:32" hidden="1">
      <c r="A3" s="293" t="s">
        <v>25</v>
      </c>
      <c r="B3" s="293"/>
      <c r="C3" s="293"/>
      <c r="D3" s="293"/>
      <c r="E3" s="293"/>
      <c r="F3" s="293"/>
      <c r="G3" s="293"/>
      <c r="H3" s="293"/>
      <c r="I3" s="293"/>
      <c r="J3" s="293"/>
      <c r="K3" s="293"/>
      <c r="L3" s="293"/>
      <c r="M3" s="293"/>
      <c r="N3" s="293"/>
      <c r="O3" s="293"/>
      <c r="P3" s="293"/>
      <c r="Q3" s="293"/>
      <c r="R3" s="293"/>
      <c r="S3" s="293"/>
      <c r="T3" s="293"/>
      <c r="U3" s="293"/>
      <c r="V3" s="293"/>
      <c r="W3" s="293"/>
      <c r="X3" s="293"/>
      <c r="Y3" s="293"/>
      <c r="Z3" s="293"/>
      <c r="AA3" s="293"/>
      <c r="AB3" s="293"/>
      <c r="AC3" s="293"/>
      <c r="AD3" s="293"/>
      <c r="AE3" s="293"/>
      <c r="AF3" s="293"/>
    </row>
    <row r="4" spans="1:32" hidden="1">
      <c r="A4" s="293" t="s">
        <v>26</v>
      </c>
      <c r="B4" s="293"/>
      <c r="C4" s="293"/>
      <c r="D4" s="293"/>
      <c r="E4" s="293"/>
      <c r="F4" s="293"/>
      <c r="G4" s="293"/>
      <c r="H4" s="293"/>
      <c r="I4" s="293"/>
      <c r="J4" s="293"/>
      <c r="K4" s="293"/>
      <c r="L4" s="293"/>
      <c r="M4" s="293"/>
      <c r="N4" s="293"/>
      <c r="O4" s="293"/>
      <c r="P4" s="293"/>
      <c r="Q4" s="293"/>
      <c r="R4" s="293"/>
      <c r="S4" s="293"/>
      <c r="T4" s="293"/>
      <c r="U4" s="293"/>
      <c r="V4" s="293"/>
      <c r="W4" s="293"/>
      <c r="X4" s="293"/>
      <c r="Y4" s="293"/>
      <c r="Z4" s="293"/>
      <c r="AA4" s="293"/>
      <c r="AB4" s="293"/>
      <c r="AC4" s="293"/>
      <c r="AD4" s="293"/>
      <c r="AE4" s="293"/>
      <c r="AF4" s="293"/>
    </row>
    <row r="5" spans="1:32" hidden="1">
      <c r="A5" s="293" t="s">
        <v>27</v>
      </c>
      <c r="B5" s="293"/>
      <c r="C5" s="293"/>
      <c r="D5" s="293"/>
      <c r="E5" s="293"/>
      <c r="F5" s="293"/>
      <c r="G5" s="293"/>
      <c r="H5" s="293"/>
      <c r="I5" s="293"/>
      <c r="J5" s="293"/>
      <c r="K5" s="293"/>
      <c r="L5" s="293"/>
      <c r="M5" s="293"/>
      <c r="N5" s="293"/>
      <c r="O5" s="293"/>
      <c r="P5" s="293"/>
      <c r="Q5" s="293"/>
      <c r="R5" s="293"/>
      <c r="S5" s="293"/>
      <c r="T5" s="293"/>
      <c r="U5" s="293"/>
      <c r="V5" s="293"/>
      <c r="W5" s="293"/>
      <c r="X5" s="293"/>
      <c r="Y5" s="293"/>
      <c r="Z5" s="293"/>
      <c r="AA5" s="293"/>
      <c r="AB5" s="293"/>
      <c r="AC5" s="293"/>
      <c r="AD5" s="293"/>
      <c r="AE5" s="293"/>
      <c r="AF5" s="293"/>
    </row>
    <row r="6" spans="1:32">
      <c r="A6" s="293" t="s">
        <v>339</v>
      </c>
      <c r="B6" s="293"/>
      <c r="C6" s="293"/>
      <c r="D6" s="293"/>
      <c r="E6" s="293"/>
      <c r="F6" s="293"/>
      <c r="G6" s="293"/>
      <c r="H6" s="293"/>
      <c r="I6" s="293"/>
      <c r="J6" s="293"/>
      <c r="K6" s="293"/>
      <c r="L6" s="293"/>
      <c r="M6" s="293"/>
      <c r="N6" s="293"/>
      <c r="O6" s="293"/>
      <c r="P6" s="293"/>
      <c r="Q6" s="293"/>
      <c r="R6" s="293"/>
      <c r="S6" s="293"/>
      <c r="T6" s="293"/>
      <c r="U6" s="293"/>
      <c r="V6" s="293"/>
      <c r="W6" s="293"/>
      <c r="X6" s="293"/>
      <c r="Y6" s="293"/>
      <c r="Z6" s="293"/>
      <c r="AA6" s="293"/>
      <c r="AB6" s="293"/>
      <c r="AC6" s="293"/>
      <c r="AD6" s="293"/>
      <c r="AE6" s="293"/>
      <c r="AF6" s="293"/>
    </row>
    <row r="7" spans="1:32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</row>
    <row r="8" spans="1:32">
      <c r="A8" s="294" t="s">
        <v>350</v>
      </c>
      <c r="B8" s="294"/>
      <c r="C8" s="270" t="s">
        <v>357</v>
      </c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</row>
    <row r="9" spans="1:32">
      <c r="A9" s="294" t="s">
        <v>352</v>
      </c>
      <c r="B9" s="435"/>
      <c r="C9" s="270">
        <v>6</v>
      </c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</row>
    <row r="10" spans="1:32">
      <c r="A10" s="294" t="s">
        <v>353</v>
      </c>
      <c r="B10" s="435"/>
      <c r="C10" s="433" t="s">
        <v>358</v>
      </c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</row>
    <row r="11" spans="1:32">
      <c r="A11" s="294"/>
      <c r="B11" s="295"/>
      <c r="C11" s="68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70"/>
    </row>
    <row r="12" spans="1:32">
      <c r="A12" s="289" t="s">
        <v>0</v>
      </c>
      <c r="B12" s="290" t="s">
        <v>0</v>
      </c>
      <c r="C12" s="290"/>
      <c r="D12" s="290"/>
      <c r="E12" s="290"/>
      <c r="F12" s="290"/>
      <c r="G12" s="290"/>
      <c r="H12" s="290"/>
      <c r="I12" s="290"/>
      <c r="J12" s="290"/>
      <c r="K12" s="290"/>
      <c r="L12" s="290"/>
      <c r="M12" s="290"/>
      <c r="N12" s="290"/>
      <c r="O12" s="290"/>
      <c r="P12" s="290"/>
      <c r="Q12" s="290"/>
      <c r="R12" s="290"/>
      <c r="S12" s="290"/>
      <c r="T12" s="290"/>
      <c r="U12" s="290"/>
      <c r="V12" s="290"/>
      <c r="W12" s="290"/>
      <c r="X12" s="290"/>
      <c r="Y12" s="290"/>
      <c r="Z12" s="290"/>
      <c r="AA12" s="290"/>
      <c r="AB12" s="290"/>
      <c r="AC12" s="290"/>
      <c r="AD12" s="290"/>
      <c r="AE12" s="290"/>
      <c r="AF12" s="291"/>
    </row>
    <row r="13" spans="1:32" ht="25.5" customHeight="1">
      <c r="A13" s="283" t="s">
        <v>166</v>
      </c>
      <c r="B13" s="284"/>
      <c r="C13" s="284"/>
      <c r="D13" s="284"/>
      <c r="E13" s="284"/>
      <c r="F13" s="284"/>
      <c r="G13" s="284"/>
      <c r="H13" s="284"/>
      <c r="I13" s="284"/>
      <c r="J13" s="284"/>
      <c r="K13" s="284"/>
      <c r="L13" s="284"/>
      <c r="M13" s="284"/>
      <c r="N13" s="284"/>
      <c r="O13" s="284"/>
      <c r="P13" s="284"/>
      <c r="Q13" s="284"/>
      <c r="R13" s="284"/>
      <c r="S13" s="284"/>
      <c r="T13" s="284"/>
      <c r="U13" s="284"/>
      <c r="V13" s="284"/>
      <c r="W13" s="284"/>
      <c r="X13" s="284"/>
      <c r="Y13" s="284"/>
      <c r="Z13" s="284"/>
      <c r="AA13" s="284"/>
      <c r="AB13" s="284"/>
      <c r="AC13" s="284"/>
      <c r="AD13" s="284"/>
      <c r="AE13" s="284"/>
      <c r="AF13" s="285"/>
    </row>
    <row r="14" spans="1:32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</row>
    <row r="15" spans="1:32" ht="12.75" customHeight="1">
      <c r="A15" s="276" t="s">
        <v>1</v>
      </c>
      <c r="B15" s="288"/>
      <c r="C15" s="277"/>
      <c r="D15" s="281" t="s">
        <v>3</v>
      </c>
      <c r="E15" s="281" t="s">
        <v>5</v>
      </c>
      <c r="F15" s="278" t="s">
        <v>6</v>
      </c>
      <c r="G15" s="279"/>
      <c r="H15" s="278" t="s">
        <v>7</v>
      </c>
      <c r="I15" s="279"/>
      <c r="J15" s="276" t="s">
        <v>8</v>
      </c>
      <c r="K15" s="277"/>
      <c r="L15" s="276" t="s">
        <v>8</v>
      </c>
      <c r="M15" s="277"/>
      <c r="N15" s="276" t="s">
        <v>28</v>
      </c>
      <c r="O15" s="277"/>
      <c r="P15" s="276" t="s">
        <v>9</v>
      </c>
      <c r="Q15" s="277"/>
      <c r="R15" s="276" t="s">
        <v>10</v>
      </c>
      <c r="S15" s="277"/>
      <c r="T15" s="276" t="s">
        <v>10</v>
      </c>
      <c r="U15" s="277"/>
      <c r="V15" s="276" t="s">
        <v>29</v>
      </c>
      <c r="W15" s="277"/>
      <c r="X15" s="276" t="s">
        <v>11</v>
      </c>
      <c r="Y15" s="277"/>
      <c r="Z15" s="280" t="s">
        <v>22</v>
      </c>
      <c r="AA15" s="280"/>
      <c r="AB15" s="280"/>
      <c r="AC15" s="278" t="s">
        <v>12</v>
      </c>
      <c r="AD15" s="287"/>
      <c r="AE15" s="279"/>
      <c r="AF15" s="286" t="s">
        <v>23</v>
      </c>
    </row>
    <row r="16" spans="1:32">
      <c r="A16" s="71" t="s">
        <v>13</v>
      </c>
      <c r="B16" s="280" t="s">
        <v>2</v>
      </c>
      <c r="C16" s="280"/>
      <c r="D16" s="282"/>
      <c r="E16" s="282"/>
      <c r="F16" s="72" t="s">
        <v>14</v>
      </c>
      <c r="G16" s="72" t="s">
        <v>15</v>
      </c>
      <c r="H16" s="72" t="s">
        <v>4</v>
      </c>
      <c r="I16" s="72" t="s">
        <v>16</v>
      </c>
      <c r="J16" s="72" t="s">
        <v>14</v>
      </c>
      <c r="K16" s="72" t="s">
        <v>15</v>
      </c>
      <c r="L16" s="73" t="s">
        <v>17</v>
      </c>
      <c r="M16" s="73" t="s">
        <v>18</v>
      </c>
      <c r="N16" s="72" t="s">
        <v>14</v>
      </c>
      <c r="O16" s="72" t="s">
        <v>15</v>
      </c>
      <c r="P16" s="73" t="s">
        <v>17</v>
      </c>
      <c r="Q16" s="73" t="s">
        <v>18</v>
      </c>
      <c r="R16" s="72" t="s">
        <v>14</v>
      </c>
      <c r="S16" s="72" t="s">
        <v>15</v>
      </c>
      <c r="T16" s="73" t="s">
        <v>17</v>
      </c>
      <c r="U16" s="73" t="s">
        <v>18</v>
      </c>
      <c r="V16" s="72" t="s">
        <v>14</v>
      </c>
      <c r="W16" s="72" t="s">
        <v>15</v>
      </c>
      <c r="X16" s="73" t="s">
        <v>17</v>
      </c>
      <c r="Y16" s="73" t="s">
        <v>18</v>
      </c>
      <c r="Z16" s="73" t="s">
        <v>17</v>
      </c>
      <c r="AA16" s="73" t="s">
        <v>18</v>
      </c>
      <c r="AB16" s="73" t="s">
        <v>24</v>
      </c>
      <c r="AC16" s="72" t="s">
        <v>19</v>
      </c>
      <c r="AD16" s="72" t="s">
        <v>20</v>
      </c>
      <c r="AE16" s="72" t="s">
        <v>21</v>
      </c>
      <c r="AF16" s="286"/>
    </row>
    <row r="17" spans="1:32" ht="45" customHeight="1">
      <c r="A17" s="1"/>
      <c r="B17" s="308" t="s">
        <v>167</v>
      </c>
      <c r="C17" s="309"/>
      <c r="D17" s="62" t="s">
        <v>43</v>
      </c>
      <c r="E17" s="12">
        <v>0.8</v>
      </c>
      <c r="F17" s="158">
        <f>(F20*0.8)</f>
        <v>457742</v>
      </c>
      <c r="G17" s="158">
        <f>(G20*0.8)</f>
        <v>254646.88800000001</v>
      </c>
      <c r="H17" s="75"/>
      <c r="I17" s="76"/>
      <c r="J17" s="77"/>
      <c r="K17" s="77"/>
      <c r="L17" s="1"/>
      <c r="M17" s="78"/>
      <c r="N17" s="77"/>
      <c r="O17" s="77"/>
      <c r="P17" s="1"/>
      <c r="Q17" s="78"/>
      <c r="R17" s="77"/>
      <c r="S17" s="77"/>
      <c r="T17" s="1"/>
      <c r="U17" s="78"/>
      <c r="V17" s="77"/>
      <c r="W17" s="77"/>
      <c r="X17" s="1"/>
      <c r="Y17" s="79"/>
      <c r="Z17" s="57">
        <v>95481</v>
      </c>
      <c r="AA17" s="65">
        <v>8690</v>
      </c>
      <c r="AB17" s="75"/>
      <c r="AC17" s="79"/>
      <c r="AD17" s="79"/>
      <c r="AE17" s="79"/>
      <c r="AF17" s="80"/>
    </row>
    <row r="18" spans="1:32" ht="45" customHeight="1">
      <c r="A18" s="1"/>
      <c r="B18" s="308" t="s">
        <v>168</v>
      </c>
      <c r="C18" s="309"/>
      <c r="D18" s="62" t="s">
        <v>44</v>
      </c>
      <c r="E18" s="12">
        <v>0.1</v>
      </c>
      <c r="F18" s="158">
        <f>(F20*0.1)</f>
        <v>57217.75</v>
      </c>
      <c r="G18" s="158">
        <f>(G20*0.1)</f>
        <v>31830.861000000001</v>
      </c>
      <c r="H18" s="75"/>
      <c r="I18" s="76"/>
      <c r="J18" s="77"/>
      <c r="K18" s="77"/>
      <c r="L18" s="1"/>
      <c r="M18" s="78"/>
      <c r="N18" s="77"/>
      <c r="O18" s="77"/>
      <c r="P18" s="1"/>
      <c r="Q18" s="78"/>
      <c r="R18" s="77"/>
      <c r="S18" s="77"/>
      <c r="T18" s="1"/>
      <c r="U18" s="78"/>
      <c r="V18" s="77"/>
      <c r="W18" s="77"/>
      <c r="X18" s="1"/>
      <c r="Y18" s="79"/>
      <c r="Z18" s="57">
        <v>135</v>
      </c>
      <c r="AA18" s="65">
        <v>30</v>
      </c>
      <c r="AB18" s="75"/>
      <c r="AC18" s="79"/>
      <c r="AD18" s="79"/>
      <c r="AE18" s="79"/>
      <c r="AF18" s="80"/>
    </row>
    <row r="19" spans="1:32" ht="45" customHeight="1">
      <c r="A19" s="1"/>
      <c r="B19" s="308" t="s">
        <v>169</v>
      </c>
      <c r="C19" s="309"/>
      <c r="D19" s="62" t="s">
        <v>30</v>
      </c>
      <c r="E19" s="12">
        <v>0.1</v>
      </c>
      <c r="F19" s="158">
        <f>(F20*0.1)</f>
        <v>57217.75</v>
      </c>
      <c r="G19" s="158">
        <f>(G20*0.1)</f>
        <v>31830.861000000001</v>
      </c>
      <c r="H19" s="75"/>
      <c r="I19" s="76"/>
      <c r="J19" s="77"/>
      <c r="K19" s="77"/>
      <c r="L19" s="1"/>
      <c r="M19" s="78"/>
      <c r="N19" s="77"/>
      <c r="O19" s="77"/>
      <c r="P19" s="1"/>
      <c r="Q19" s="78"/>
      <c r="R19" s="77"/>
      <c r="S19" s="77"/>
      <c r="T19" s="1"/>
      <c r="U19" s="78"/>
      <c r="V19" s="77"/>
      <c r="W19" s="77"/>
      <c r="X19" s="1"/>
      <c r="Y19" s="79"/>
      <c r="Z19" s="57">
        <v>135</v>
      </c>
      <c r="AA19" s="65">
        <v>30</v>
      </c>
      <c r="AB19" s="75"/>
      <c r="AC19" s="79"/>
      <c r="AD19" s="79"/>
      <c r="AE19" s="79"/>
      <c r="AF19" s="80"/>
    </row>
    <row r="20" spans="1:32" ht="45" customHeight="1">
      <c r="A20" s="273"/>
      <c r="B20" s="274"/>
      <c r="C20" s="275"/>
      <c r="D20" s="81"/>
      <c r="E20" s="82">
        <f>SUM(E17:E19)</f>
        <v>1</v>
      </c>
      <c r="F20" s="48">
        <v>572177.5</v>
      </c>
      <c r="G20" s="48">
        <v>318308.61</v>
      </c>
      <c r="H20" s="83"/>
      <c r="I20" s="83"/>
      <c r="J20" s="83"/>
      <c r="K20" s="83"/>
      <c r="L20" s="81"/>
      <c r="M20" s="84"/>
      <c r="N20" s="2"/>
      <c r="O20" s="2"/>
      <c r="P20" s="81"/>
      <c r="Q20" s="81"/>
      <c r="R20" s="83"/>
      <c r="S20" s="83"/>
      <c r="T20" s="81"/>
      <c r="U20" s="81"/>
      <c r="V20" s="83"/>
      <c r="W20" s="83"/>
      <c r="X20" s="81"/>
      <c r="Y20" s="81"/>
      <c r="Z20" s="85">
        <f>SUM(Z17:Z19)</f>
        <v>95751</v>
      </c>
      <c r="AA20" s="85">
        <f>SUM(AA17:AA19)</f>
        <v>8750</v>
      </c>
      <c r="AB20" s="85"/>
      <c r="AC20" s="86"/>
      <c r="AD20" s="86"/>
      <c r="AE20" s="86"/>
      <c r="AF20" s="3"/>
    </row>
    <row r="21" spans="1:32" ht="45" customHeight="1">
      <c r="A21" s="69"/>
      <c r="B21" s="69"/>
      <c r="C21" s="69"/>
      <c r="D21" s="69"/>
      <c r="E21" s="69"/>
      <c r="F21" s="87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</row>
    <row r="22" spans="1:32" ht="45" customHeight="1">
      <c r="A22" s="69"/>
      <c r="B22" s="157"/>
      <c r="C22" s="69"/>
      <c r="D22" s="69"/>
      <c r="E22" s="69"/>
      <c r="F22" s="87"/>
      <c r="G22" s="160"/>
      <c r="H22" s="69" t="s">
        <v>98</v>
      </c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</row>
    <row r="23" spans="1:32" ht="45" customHeight="1"/>
    <row r="24" spans="1:32" ht="45" customHeight="1"/>
    <row r="25" spans="1:32" ht="45" customHeight="1"/>
    <row r="26" spans="1:32" ht="45" customHeight="1"/>
    <row r="27" spans="1:32" ht="45" customHeight="1"/>
    <row r="28" spans="1:32" ht="45" customHeight="1"/>
    <row r="29" spans="1:32" ht="45" customHeight="1"/>
    <row r="30" spans="1:32" ht="45" customHeight="1"/>
    <row r="31" spans="1:32" ht="45" customHeight="1"/>
    <row r="32" spans="1:32" ht="45" customHeight="1"/>
    <row r="33" spans="1:32" ht="45" customHeight="1"/>
    <row r="34" spans="1:32" ht="45" customHeight="1"/>
    <row r="35" spans="1:32" ht="45" customHeight="1"/>
    <row r="36" spans="1:32" ht="45" customHeight="1"/>
    <row r="37" spans="1:32" ht="45" customHeight="1"/>
    <row r="38" spans="1:32" ht="45" customHeight="1"/>
    <row r="39" spans="1:32" ht="45" customHeight="1"/>
    <row r="40" spans="1:32" ht="45" customHeight="1"/>
    <row r="41" spans="1:32" ht="45" customHeight="1"/>
    <row r="42" spans="1:32" ht="45" customHeight="1"/>
    <row r="43" spans="1:32" ht="45" customHeight="1"/>
    <row r="44" spans="1:32" ht="45" customHeight="1"/>
    <row r="45" spans="1:32" ht="45" customHeight="1"/>
    <row r="46" spans="1:32" ht="45" customHeight="1"/>
    <row r="47" spans="1:32" s="88" customFormat="1" ht="45" customHeight="1">
      <c r="A47" s="66"/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</row>
    <row r="48" spans="1:32" s="67" customFormat="1" ht="36.75" customHeight="1">
      <c r="A48" s="66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</row>
    <row r="49" spans="1:32" s="69" customFormat="1" ht="14.25" customHeight="1">
      <c r="A49" s="66"/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</row>
    <row r="50" spans="1:32" s="69" customFormat="1" ht="14.25" customHeight="1">
      <c r="A50" s="66"/>
      <c r="B50" s="66"/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6"/>
    </row>
  </sheetData>
  <mergeCells count="33">
    <mergeCell ref="Z15:AB15"/>
    <mergeCell ref="AC15:AE15"/>
    <mergeCell ref="AF15:AF16"/>
    <mergeCell ref="B17:C17"/>
    <mergeCell ref="B18:C18"/>
    <mergeCell ref="B16:C16"/>
    <mergeCell ref="T15:U15"/>
    <mergeCell ref="V15:W15"/>
    <mergeCell ref="X15:Y15"/>
    <mergeCell ref="P15:Q15"/>
    <mergeCell ref="R15:S15"/>
    <mergeCell ref="B19:C19"/>
    <mergeCell ref="A20:C20"/>
    <mergeCell ref="J15:K15"/>
    <mergeCell ref="L15:M15"/>
    <mergeCell ref="N15:O15"/>
    <mergeCell ref="A15:C15"/>
    <mergeCell ref="D15:D16"/>
    <mergeCell ref="E15:E16"/>
    <mergeCell ref="F15:G15"/>
    <mergeCell ref="H15:I15"/>
    <mergeCell ref="A9:B9"/>
    <mergeCell ref="A10:B10"/>
    <mergeCell ref="A11:B11"/>
    <mergeCell ref="A12:AF12"/>
    <mergeCell ref="A13:AF13"/>
    <mergeCell ref="A1:AF1"/>
    <mergeCell ref="A2:AF2"/>
    <mergeCell ref="A3:AF3"/>
    <mergeCell ref="A8:B8"/>
    <mergeCell ref="A4:AF4"/>
    <mergeCell ref="A5:AF5"/>
    <mergeCell ref="A6:AF6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F51"/>
  <sheetViews>
    <sheetView zoomScaleNormal="100" workbookViewId="0">
      <selection activeCell="AF10" sqref="AF10"/>
    </sheetView>
  </sheetViews>
  <sheetFormatPr baseColWidth="10" defaultRowHeight="12.75"/>
  <cols>
    <col min="1" max="1" width="5.42578125" style="66" customWidth="1"/>
    <col min="2" max="2" width="12" style="66" customWidth="1"/>
    <col min="3" max="3" width="31.7109375" style="66" customWidth="1"/>
    <col min="4" max="4" width="10.42578125" style="66" customWidth="1"/>
    <col min="5" max="5" width="7.7109375" style="66" customWidth="1"/>
    <col min="6" max="7" width="14.85546875" style="66" bestFit="1" customWidth="1"/>
    <col min="8" max="9" width="10.5703125" style="66" hidden="1" customWidth="1"/>
    <col min="10" max="10" width="11.5703125" style="66" hidden="1" customWidth="1"/>
    <col min="11" max="11" width="12.42578125" style="66" hidden="1" customWidth="1"/>
    <col min="12" max="12" width="10.140625" style="66" hidden="1" customWidth="1"/>
    <col min="13" max="13" width="10.5703125" style="66" hidden="1" customWidth="1"/>
    <col min="14" max="15" width="11.140625" style="66" hidden="1" customWidth="1"/>
    <col min="16" max="17" width="10.5703125" style="66" hidden="1" customWidth="1"/>
    <col min="18" max="18" width="12" style="66" hidden="1" customWidth="1"/>
    <col min="19" max="19" width="11.140625" style="66" hidden="1" customWidth="1"/>
    <col min="20" max="22" width="10.5703125" style="66" hidden="1" customWidth="1"/>
    <col min="23" max="23" width="11.140625" style="66" hidden="1" customWidth="1"/>
    <col min="24" max="24" width="10.5703125" style="66" hidden="1" customWidth="1"/>
    <col min="25" max="25" width="10.85546875" style="66" hidden="1" customWidth="1"/>
    <col min="26" max="26" width="10" style="66" customWidth="1"/>
    <col min="27" max="27" width="10.28515625" style="66" customWidth="1"/>
    <col min="28" max="28" width="10.85546875" style="66" hidden="1" customWidth="1"/>
    <col min="29" max="31" width="6.7109375" style="66" customWidth="1"/>
    <col min="32" max="32" width="36.5703125" style="66" customWidth="1"/>
    <col min="33" max="256" width="11.42578125" style="66"/>
    <col min="257" max="257" width="5.42578125" style="66" customWidth="1"/>
    <col min="258" max="258" width="12" style="66" customWidth="1"/>
    <col min="259" max="259" width="31.7109375" style="66" customWidth="1"/>
    <col min="260" max="260" width="10.42578125" style="66" customWidth="1"/>
    <col min="261" max="261" width="7.7109375" style="66" customWidth="1"/>
    <col min="262" max="263" width="14.85546875" style="66" bestFit="1" customWidth="1"/>
    <col min="264" max="281" width="0" style="66" hidden="1" customWidth="1"/>
    <col min="282" max="282" width="10" style="66" customWidth="1"/>
    <col min="283" max="283" width="10.28515625" style="66" customWidth="1"/>
    <col min="284" max="284" width="0" style="66" hidden="1" customWidth="1"/>
    <col min="285" max="287" width="6.7109375" style="66" customWidth="1"/>
    <col min="288" max="288" width="36.5703125" style="66" customWidth="1"/>
    <col min="289" max="512" width="11.42578125" style="66"/>
    <col min="513" max="513" width="5.42578125" style="66" customWidth="1"/>
    <col min="514" max="514" width="12" style="66" customWidth="1"/>
    <col min="515" max="515" width="31.7109375" style="66" customWidth="1"/>
    <col min="516" max="516" width="10.42578125" style="66" customWidth="1"/>
    <col min="517" max="517" width="7.7109375" style="66" customWidth="1"/>
    <col min="518" max="519" width="14.85546875" style="66" bestFit="1" customWidth="1"/>
    <col min="520" max="537" width="0" style="66" hidden="1" customWidth="1"/>
    <col min="538" max="538" width="10" style="66" customWidth="1"/>
    <col min="539" max="539" width="10.28515625" style="66" customWidth="1"/>
    <col min="540" max="540" width="0" style="66" hidden="1" customWidth="1"/>
    <col min="541" max="543" width="6.7109375" style="66" customWidth="1"/>
    <col min="544" max="544" width="36.5703125" style="66" customWidth="1"/>
    <col min="545" max="768" width="11.42578125" style="66"/>
    <col min="769" max="769" width="5.42578125" style="66" customWidth="1"/>
    <col min="770" max="770" width="12" style="66" customWidth="1"/>
    <col min="771" max="771" width="31.7109375" style="66" customWidth="1"/>
    <col min="772" max="772" width="10.42578125" style="66" customWidth="1"/>
    <col min="773" max="773" width="7.7109375" style="66" customWidth="1"/>
    <col min="774" max="775" width="14.85546875" style="66" bestFit="1" customWidth="1"/>
    <col min="776" max="793" width="0" style="66" hidden="1" customWidth="1"/>
    <col min="794" max="794" width="10" style="66" customWidth="1"/>
    <col min="795" max="795" width="10.28515625" style="66" customWidth="1"/>
    <col min="796" max="796" width="0" style="66" hidden="1" customWidth="1"/>
    <col min="797" max="799" width="6.7109375" style="66" customWidth="1"/>
    <col min="800" max="800" width="36.5703125" style="66" customWidth="1"/>
    <col min="801" max="1024" width="11.42578125" style="66"/>
    <col min="1025" max="1025" width="5.42578125" style="66" customWidth="1"/>
    <col min="1026" max="1026" width="12" style="66" customWidth="1"/>
    <col min="1027" max="1027" width="31.7109375" style="66" customWidth="1"/>
    <col min="1028" max="1028" width="10.42578125" style="66" customWidth="1"/>
    <col min="1029" max="1029" width="7.7109375" style="66" customWidth="1"/>
    <col min="1030" max="1031" width="14.85546875" style="66" bestFit="1" customWidth="1"/>
    <col min="1032" max="1049" width="0" style="66" hidden="1" customWidth="1"/>
    <col min="1050" max="1050" width="10" style="66" customWidth="1"/>
    <col min="1051" max="1051" width="10.28515625" style="66" customWidth="1"/>
    <col min="1052" max="1052" width="0" style="66" hidden="1" customWidth="1"/>
    <col min="1053" max="1055" width="6.7109375" style="66" customWidth="1"/>
    <col min="1056" max="1056" width="36.5703125" style="66" customWidth="1"/>
    <col min="1057" max="1280" width="11.42578125" style="66"/>
    <col min="1281" max="1281" width="5.42578125" style="66" customWidth="1"/>
    <col min="1282" max="1282" width="12" style="66" customWidth="1"/>
    <col min="1283" max="1283" width="31.7109375" style="66" customWidth="1"/>
    <col min="1284" max="1284" width="10.42578125" style="66" customWidth="1"/>
    <col min="1285" max="1285" width="7.7109375" style="66" customWidth="1"/>
    <col min="1286" max="1287" width="14.85546875" style="66" bestFit="1" customWidth="1"/>
    <col min="1288" max="1305" width="0" style="66" hidden="1" customWidth="1"/>
    <col min="1306" max="1306" width="10" style="66" customWidth="1"/>
    <col min="1307" max="1307" width="10.28515625" style="66" customWidth="1"/>
    <col min="1308" max="1308" width="0" style="66" hidden="1" customWidth="1"/>
    <col min="1309" max="1311" width="6.7109375" style="66" customWidth="1"/>
    <col min="1312" max="1312" width="36.5703125" style="66" customWidth="1"/>
    <col min="1313" max="1536" width="11.42578125" style="66"/>
    <col min="1537" max="1537" width="5.42578125" style="66" customWidth="1"/>
    <col min="1538" max="1538" width="12" style="66" customWidth="1"/>
    <col min="1539" max="1539" width="31.7109375" style="66" customWidth="1"/>
    <col min="1540" max="1540" width="10.42578125" style="66" customWidth="1"/>
    <col min="1541" max="1541" width="7.7109375" style="66" customWidth="1"/>
    <col min="1542" max="1543" width="14.85546875" style="66" bestFit="1" customWidth="1"/>
    <col min="1544" max="1561" width="0" style="66" hidden="1" customWidth="1"/>
    <col min="1562" max="1562" width="10" style="66" customWidth="1"/>
    <col min="1563" max="1563" width="10.28515625" style="66" customWidth="1"/>
    <col min="1564" max="1564" width="0" style="66" hidden="1" customWidth="1"/>
    <col min="1565" max="1567" width="6.7109375" style="66" customWidth="1"/>
    <col min="1568" max="1568" width="36.5703125" style="66" customWidth="1"/>
    <col min="1569" max="1792" width="11.42578125" style="66"/>
    <col min="1793" max="1793" width="5.42578125" style="66" customWidth="1"/>
    <col min="1794" max="1794" width="12" style="66" customWidth="1"/>
    <col min="1795" max="1795" width="31.7109375" style="66" customWidth="1"/>
    <col min="1796" max="1796" width="10.42578125" style="66" customWidth="1"/>
    <col min="1797" max="1797" width="7.7109375" style="66" customWidth="1"/>
    <col min="1798" max="1799" width="14.85546875" style="66" bestFit="1" customWidth="1"/>
    <col min="1800" max="1817" width="0" style="66" hidden="1" customWidth="1"/>
    <col min="1818" max="1818" width="10" style="66" customWidth="1"/>
    <col min="1819" max="1819" width="10.28515625" style="66" customWidth="1"/>
    <col min="1820" max="1820" width="0" style="66" hidden="1" customWidth="1"/>
    <col min="1821" max="1823" width="6.7109375" style="66" customWidth="1"/>
    <col min="1824" max="1824" width="36.5703125" style="66" customWidth="1"/>
    <col min="1825" max="2048" width="11.42578125" style="66"/>
    <col min="2049" max="2049" width="5.42578125" style="66" customWidth="1"/>
    <col min="2050" max="2050" width="12" style="66" customWidth="1"/>
    <col min="2051" max="2051" width="31.7109375" style="66" customWidth="1"/>
    <col min="2052" max="2052" width="10.42578125" style="66" customWidth="1"/>
    <col min="2053" max="2053" width="7.7109375" style="66" customWidth="1"/>
    <col min="2054" max="2055" width="14.85546875" style="66" bestFit="1" customWidth="1"/>
    <col min="2056" max="2073" width="0" style="66" hidden="1" customWidth="1"/>
    <col min="2074" max="2074" width="10" style="66" customWidth="1"/>
    <col min="2075" max="2075" width="10.28515625" style="66" customWidth="1"/>
    <col min="2076" max="2076" width="0" style="66" hidden="1" customWidth="1"/>
    <col min="2077" max="2079" width="6.7109375" style="66" customWidth="1"/>
    <col min="2080" max="2080" width="36.5703125" style="66" customWidth="1"/>
    <col min="2081" max="2304" width="11.42578125" style="66"/>
    <col min="2305" max="2305" width="5.42578125" style="66" customWidth="1"/>
    <col min="2306" max="2306" width="12" style="66" customWidth="1"/>
    <col min="2307" max="2307" width="31.7109375" style="66" customWidth="1"/>
    <col min="2308" max="2308" width="10.42578125" style="66" customWidth="1"/>
    <col min="2309" max="2309" width="7.7109375" style="66" customWidth="1"/>
    <col min="2310" max="2311" width="14.85546875" style="66" bestFit="1" customWidth="1"/>
    <col min="2312" max="2329" width="0" style="66" hidden="1" customWidth="1"/>
    <col min="2330" max="2330" width="10" style="66" customWidth="1"/>
    <col min="2331" max="2331" width="10.28515625" style="66" customWidth="1"/>
    <col min="2332" max="2332" width="0" style="66" hidden="1" customWidth="1"/>
    <col min="2333" max="2335" width="6.7109375" style="66" customWidth="1"/>
    <col min="2336" max="2336" width="36.5703125" style="66" customWidth="1"/>
    <col min="2337" max="2560" width="11.42578125" style="66"/>
    <col min="2561" max="2561" width="5.42578125" style="66" customWidth="1"/>
    <col min="2562" max="2562" width="12" style="66" customWidth="1"/>
    <col min="2563" max="2563" width="31.7109375" style="66" customWidth="1"/>
    <col min="2564" max="2564" width="10.42578125" style="66" customWidth="1"/>
    <col min="2565" max="2565" width="7.7109375" style="66" customWidth="1"/>
    <col min="2566" max="2567" width="14.85546875" style="66" bestFit="1" customWidth="1"/>
    <col min="2568" max="2585" width="0" style="66" hidden="1" customWidth="1"/>
    <col min="2586" max="2586" width="10" style="66" customWidth="1"/>
    <col min="2587" max="2587" width="10.28515625" style="66" customWidth="1"/>
    <col min="2588" max="2588" width="0" style="66" hidden="1" customWidth="1"/>
    <col min="2589" max="2591" width="6.7109375" style="66" customWidth="1"/>
    <col min="2592" max="2592" width="36.5703125" style="66" customWidth="1"/>
    <col min="2593" max="2816" width="11.42578125" style="66"/>
    <col min="2817" max="2817" width="5.42578125" style="66" customWidth="1"/>
    <col min="2818" max="2818" width="12" style="66" customWidth="1"/>
    <col min="2819" max="2819" width="31.7109375" style="66" customWidth="1"/>
    <col min="2820" max="2820" width="10.42578125" style="66" customWidth="1"/>
    <col min="2821" max="2821" width="7.7109375" style="66" customWidth="1"/>
    <col min="2822" max="2823" width="14.85546875" style="66" bestFit="1" customWidth="1"/>
    <col min="2824" max="2841" width="0" style="66" hidden="1" customWidth="1"/>
    <col min="2842" max="2842" width="10" style="66" customWidth="1"/>
    <col min="2843" max="2843" width="10.28515625" style="66" customWidth="1"/>
    <col min="2844" max="2844" width="0" style="66" hidden="1" customWidth="1"/>
    <col min="2845" max="2847" width="6.7109375" style="66" customWidth="1"/>
    <col min="2848" max="2848" width="36.5703125" style="66" customWidth="1"/>
    <col min="2849" max="3072" width="11.42578125" style="66"/>
    <col min="3073" max="3073" width="5.42578125" style="66" customWidth="1"/>
    <col min="3074" max="3074" width="12" style="66" customWidth="1"/>
    <col min="3075" max="3075" width="31.7109375" style="66" customWidth="1"/>
    <col min="3076" max="3076" width="10.42578125" style="66" customWidth="1"/>
    <col min="3077" max="3077" width="7.7109375" style="66" customWidth="1"/>
    <col min="3078" max="3079" width="14.85546875" style="66" bestFit="1" customWidth="1"/>
    <col min="3080" max="3097" width="0" style="66" hidden="1" customWidth="1"/>
    <col min="3098" max="3098" width="10" style="66" customWidth="1"/>
    <col min="3099" max="3099" width="10.28515625" style="66" customWidth="1"/>
    <col min="3100" max="3100" width="0" style="66" hidden="1" customWidth="1"/>
    <col min="3101" max="3103" width="6.7109375" style="66" customWidth="1"/>
    <col min="3104" max="3104" width="36.5703125" style="66" customWidth="1"/>
    <col min="3105" max="3328" width="11.42578125" style="66"/>
    <col min="3329" max="3329" width="5.42578125" style="66" customWidth="1"/>
    <col min="3330" max="3330" width="12" style="66" customWidth="1"/>
    <col min="3331" max="3331" width="31.7109375" style="66" customWidth="1"/>
    <col min="3332" max="3332" width="10.42578125" style="66" customWidth="1"/>
    <col min="3333" max="3333" width="7.7109375" style="66" customWidth="1"/>
    <col min="3334" max="3335" width="14.85546875" style="66" bestFit="1" customWidth="1"/>
    <col min="3336" max="3353" width="0" style="66" hidden="1" customWidth="1"/>
    <col min="3354" max="3354" width="10" style="66" customWidth="1"/>
    <col min="3355" max="3355" width="10.28515625" style="66" customWidth="1"/>
    <col min="3356" max="3356" width="0" style="66" hidden="1" customWidth="1"/>
    <col min="3357" max="3359" width="6.7109375" style="66" customWidth="1"/>
    <col min="3360" max="3360" width="36.5703125" style="66" customWidth="1"/>
    <col min="3361" max="3584" width="11.42578125" style="66"/>
    <col min="3585" max="3585" width="5.42578125" style="66" customWidth="1"/>
    <col min="3586" max="3586" width="12" style="66" customWidth="1"/>
    <col min="3587" max="3587" width="31.7109375" style="66" customWidth="1"/>
    <col min="3588" max="3588" width="10.42578125" style="66" customWidth="1"/>
    <col min="3589" max="3589" width="7.7109375" style="66" customWidth="1"/>
    <col min="3590" max="3591" width="14.85546875" style="66" bestFit="1" customWidth="1"/>
    <col min="3592" max="3609" width="0" style="66" hidden="1" customWidth="1"/>
    <col min="3610" max="3610" width="10" style="66" customWidth="1"/>
    <col min="3611" max="3611" width="10.28515625" style="66" customWidth="1"/>
    <col min="3612" max="3612" width="0" style="66" hidden="1" customWidth="1"/>
    <col min="3613" max="3615" width="6.7109375" style="66" customWidth="1"/>
    <col min="3616" max="3616" width="36.5703125" style="66" customWidth="1"/>
    <col min="3617" max="3840" width="11.42578125" style="66"/>
    <col min="3841" max="3841" width="5.42578125" style="66" customWidth="1"/>
    <col min="3842" max="3842" width="12" style="66" customWidth="1"/>
    <col min="3843" max="3843" width="31.7109375" style="66" customWidth="1"/>
    <col min="3844" max="3844" width="10.42578125" style="66" customWidth="1"/>
    <col min="3845" max="3845" width="7.7109375" style="66" customWidth="1"/>
    <col min="3846" max="3847" width="14.85546875" style="66" bestFit="1" customWidth="1"/>
    <col min="3848" max="3865" width="0" style="66" hidden="1" customWidth="1"/>
    <col min="3866" max="3866" width="10" style="66" customWidth="1"/>
    <col min="3867" max="3867" width="10.28515625" style="66" customWidth="1"/>
    <col min="3868" max="3868" width="0" style="66" hidden="1" customWidth="1"/>
    <col min="3869" max="3871" width="6.7109375" style="66" customWidth="1"/>
    <col min="3872" max="3872" width="36.5703125" style="66" customWidth="1"/>
    <col min="3873" max="4096" width="11.42578125" style="66"/>
    <col min="4097" max="4097" width="5.42578125" style="66" customWidth="1"/>
    <col min="4098" max="4098" width="12" style="66" customWidth="1"/>
    <col min="4099" max="4099" width="31.7109375" style="66" customWidth="1"/>
    <col min="4100" max="4100" width="10.42578125" style="66" customWidth="1"/>
    <col min="4101" max="4101" width="7.7109375" style="66" customWidth="1"/>
    <col min="4102" max="4103" width="14.85546875" style="66" bestFit="1" customWidth="1"/>
    <col min="4104" max="4121" width="0" style="66" hidden="1" customWidth="1"/>
    <col min="4122" max="4122" width="10" style="66" customWidth="1"/>
    <col min="4123" max="4123" width="10.28515625" style="66" customWidth="1"/>
    <col min="4124" max="4124" width="0" style="66" hidden="1" customWidth="1"/>
    <col min="4125" max="4127" width="6.7109375" style="66" customWidth="1"/>
    <col min="4128" max="4128" width="36.5703125" style="66" customWidth="1"/>
    <col min="4129" max="4352" width="11.42578125" style="66"/>
    <col min="4353" max="4353" width="5.42578125" style="66" customWidth="1"/>
    <col min="4354" max="4354" width="12" style="66" customWidth="1"/>
    <col min="4355" max="4355" width="31.7109375" style="66" customWidth="1"/>
    <col min="4356" max="4356" width="10.42578125" style="66" customWidth="1"/>
    <col min="4357" max="4357" width="7.7109375" style="66" customWidth="1"/>
    <col min="4358" max="4359" width="14.85546875" style="66" bestFit="1" customWidth="1"/>
    <col min="4360" max="4377" width="0" style="66" hidden="1" customWidth="1"/>
    <col min="4378" max="4378" width="10" style="66" customWidth="1"/>
    <col min="4379" max="4379" width="10.28515625" style="66" customWidth="1"/>
    <col min="4380" max="4380" width="0" style="66" hidden="1" customWidth="1"/>
    <col min="4381" max="4383" width="6.7109375" style="66" customWidth="1"/>
    <col min="4384" max="4384" width="36.5703125" style="66" customWidth="1"/>
    <col min="4385" max="4608" width="11.42578125" style="66"/>
    <col min="4609" max="4609" width="5.42578125" style="66" customWidth="1"/>
    <col min="4610" max="4610" width="12" style="66" customWidth="1"/>
    <col min="4611" max="4611" width="31.7109375" style="66" customWidth="1"/>
    <col min="4612" max="4612" width="10.42578125" style="66" customWidth="1"/>
    <col min="4613" max="4613" width="7.7109375" style="66" customWidth="1"/>
    <col min="4614" max="4615" width="14.85546875" style="66" bestFit="1" customWidth="1"/>
    <col min="4616" max="4633" width="0" style="66" hidden="1" customWidth="1"/>
    <col min="4634" max="4634" width="10" style="66" customWidth="1"/>
    <col min="4635" max="4635" width="10.28515625" style="66" customWidth="1"/>
    <col min="4636" max="4636" width="0" style="66" hidden="1" customWidth="1"/>
    <col min="4637" max="4639" width="6.7109375" style="66" customWidth="1"/>
    <col min="4640" max="4640" width="36.5703125" style="66" customWidth="1"/>
    <col min="4641" max="4864" width="11.42578125" style="66"/>
    <col min="4865" max="4865" width="5.42578125" style="66" customWidth="1"/>
    <col min="4866" max="4866" width="12" style="66" customWidth="1"/>
    <col min="4867" max="4867" width="31.7109375" style="66" customWidth="1"/>
    <col min="4868" max="4868" width="10.42578125" style="66" customWidth="1"/>
    <col min="4869" max="4869" width="7.7109375" style="66" customWidth="1"/>
    <col min="4870" max="4871" width="14.85546875" style="66" bestFit="1" customWidth="1"/>
    <col min="4872" max="4889" width="0" style="66" hidden="1" customWidth="1"/>
    <col min="4890" max="4890" width="10" style="66" customWidth="1"/>
    <col min="4891" max="4891" width="10.28515625" style="66" customWidth="1"/>
    <col min="4892" max="4892" width="0" style="66" hidden="1" customWidth="1"/>
    <col min="4893" max="4895" width="6.7109375" style="66" customWidth="1"/>
    <col min="4896" max="4896" width="36.5703125" style="66" customWidth="1"/>
    <col min="4897" max="5120" width="11.42578125" style="66"/>
    <col min="5121" max="5121" width="5.42578125" style="66" customWidth="1"/>
    <col min="5122" max="5122" width="12" style="66" customWidth="1"/>
    <col min="5123" max="5123" width="31.7109375" style="66" customWidth="1"/>
    <col min="5124" max="5124" width="10.42578125" style="66" customWidth="1"/>
    <col min="5125" max="5125" width="7.7109375" style="66" customWidth="1"/>
    <col min="5126" max="5127" width="14.85546875" style="66" bestFit="1" customWidth="1"/>
    <col min="5128" max="5145" width="0" style="66" hidden="1" customWidth="1"/>
    <col min="5146" max="5146" width="10" style="66" customWidth="1"/>
    <col min="5147" max="5147" width="10.28515625" style="66" customWidth="1"/>
    <col min="5148" max="5148" width="0" style="66" hidden="1" customWidth="1"/>
    <col min="5149" max="5151" width="6.7109375" style="66" customWidth="1"/>
    <col min="5152" max="5152" width="36.5703125" style="66" customWidth="1"/>
    <col min="5153" max="5376" width="11.42578125" style="66"/>
    <col min="5377" max="5377" width="5.42578125" style="66" customWidth="1"/>
    <col min="5378" max="5378" width="12" style="66" customWidth="1"/>
    <col min="5379" max="5379" width="31.7109375" style="66" customWidth="1"/>
    <col min="5380" max="5380" width="10.42578125" style="66" customWidth="1"/>
    <col min="5381" max="5381" width="7.7109375" style="66" customWidth="1"/>
    <col min="5382" max="5383" width="14.85546875" style="66" bestFit="1" customWidth="1"/>
    <col min="5384" max="5401" width="0" style="66" hidden="1" customWidth="1"/>
    <col min="5402" max="5402" width="10" style="66" customWidth="1"/>
    <col min="5403" max="5403" width="10.28515625" style="66" customWidth="1"/>
    <col min="5404" max="5404" width="0" style="66" hidden="1" customWidth="1"/>
    <col min="5405" max="5407" width="6.7109375" style="66" customWidth="1"/>
    <col min="5408" max="5408" width="36.5703125" style="66" customWidth="1"/>
    <col min="5409" max="5632" width="11.42578125" style="66"/>
    <col min="5633" max="5633" width="5.42578125" style="66" customWidth="1"/>
    <col min="5634" max="5634" width="12" style="66" customWidth="1"/>
    <col min="5635" max="5635" width="31.7109375" style="66" customWidth="1"/>
    <col min="5636" max="5636" width="10.42578125" style="66" customWidth="1"/>
    <col min="5637" max="5637" width="7.7109375" style="66" customWidth="1"/>
    <col min="5638" max="5639" width="14.85546875" style="66" bestFit="1" customWidth="1"/>
    <col min="5640" max="5657" width="0" style="66" hidden="1" customWidth="1"/>
    <col min="5658" max="5658" width="10" style="66" customWidth="1"/>
    <col min="5659" max="5659" width="10.28515625" style="66" customWidth="1"/>
    <col min="5660" max="5660" width="0" style="66" hidden="1" customWidth="1"/>
    <col min="5661" max="5663" width="6.7109375" style="66" customWidth="1"/>
    <col min="5664" max="5664" width="36.5703125" style="66" customWidth="1"/>
    <col min="5665" max="5888" width="11.42578125" style="66"/>
    <col min="5889" max="5889" width="5.42578125" style="66" customWidth="1"/>
    <col min="5890" max="5890" width="12" style="66" customWidth="1"/>
    <col min="5891" max="5891" width="31.7109375" style="66" customWidth="1"/>
    <col min="5892" max="5892" width="10.42578125" style="66" customWidth="1"/>
    <col min="5893" max="5893" width="7.7109375" style="66" customWidth="1"/>
    <col min="5894" max="5895" width="14.85546875" style="66" bestFit="1" customWidth="1"/>
    <col min="5896" max="5913" width="0" style="66" hidden="1" customWidth="1"/>
    <col min="5914" max="5914" width="10" style="66" customWidth="1"/>
    <col min="5915" max="5915" width="10.28515625" style="66" customWidth="1"/>
    <col min="5916" max="5916" width="0" style="66" hidden="1" customWidth="1"/>
    <col min="5917" max="5919" width="6.7109375" style="66" customWidth="1"/>
    <col min="5920" max="5920" width="36.5703125" style="66" customWidth="1"/>
    <col min="5921" max="6144" width="11.42578125" style="66"/>
    <col min="6145" max="6145" width="5.42578125" style="66" customWidth="1"/>
    <col min="6146" max="6146" width="12" style="66" customWidth="1"/>
    <col min="6147" max="6147" width="31.7109375" style="66" customWidth="1"/>
    <col min="6148" max="6148" width="10.42578125" style="66" customWidth="1"/>
    <col min="6149" max="6149" width="7.7109375" style="66" customWidth="1"/>
    <col min="6150" max="6151" width="14.85546875" style="66" bestFit="1" customWidth="1"/>
    <col min="6152" max="6169" width="0" style="66" hidden="1" customWidth="1"/>
    <col min="6170" max="6170" width="10" style="66" customWidth="1"/>
    <col min="6171" max="6171" width="10.28515625" style="66" customWidth="1"/>
    <col min="6172" max="6172" width="0" style="66" hidden="1" customWidth="1"/>
    <col min="6173" max="6175" width="6.7109375" style="66" customWidth="1"/>
    <col min="6176" max="6176" width="36.5703125" style="66" customWidth="1"/>
    <col min="6177" max="6400" width="11.42578125" style="66"/>
    <col min="6401" max="6401" width="5.42578125" style="66" customWidth="1"/>
    <col min="6402" max="6402" width="12" style="66" customWidth="1"/>
    <col min="6403" max="6403" width="31.7109375" style="66" customWidth="1"/>
    <col min="6404" max="6404" width="10.42578125" style="66" customWidth="1"/>
    <col min="6405" max="6405" width="7.7109375" style="66" customWidth="1"/>
    <col min="6406" max="6407" width="14.85546875" style="66" bestFit="1" customWidth="1"/>
    <col min="6408" max="6425" width="0" style="66" hidden="1" customWidth="1"/>
    <col min="6426" max="6426" width="10" style="66" customWidth="1"/>
    <col min="6427" max="6427" width="10.28515625" style="66" customWidth="1"/>
    <col min="6428" max="6428" width="0" style="66" hidden="1" customWidth="1"/>
    <col min="6429" max="6431" width="6.7109375" style="66" customWidth="1"/>
    <col min="6432" max="6432" width="36.5703125" style="66" customWidth="1"/>
    <col min="6433" max="6656" width="11.42578125" style="66"/>
    <col min="6657" max="6657" width="5.42578125" style="66" customWidth="1"/>
    <col min="6658" max="6658" width="12" style="66" customWidth="1"/>
    <col min="6659" max="6659" width="31.7109375" style="66" customWidth="1"/>
    <col min="6660" max="6660" width="10.42578125" style="66" customWidth="1"/>
    <col min="6661" max="6661" width="7.7109375" style="66" customWidth="1"/>
    <col min="6662" max="6663" width="14.85546875" style="66" bestFit="1" customWidth="1"/>
    <col min="6664" max="6681" width="0" style="66" hidden="1" customWidth="1"/>
    <col min="6682" max="6682" width="10" style="66" customWidth="1"/>
    <col min="6683" max="6683" width="10.28515625" style="66" customWidth="1"/>
    <col min="6684" max="6684" width="0" style="66" hidden="1" customWidth="1"/>
    <col min="6685" max="6687" width="6.7109375" style="66" customWidth="1"/>
    <col min="6688" max="6688" width="36.5703125" style="66" customWidth="1"/>
    <col min="6689" max="6912" width="11.42578125" style="66"/>
    <col min="6913" max="6913" width="5.42578125" style="66" customWidth="1"/>
    <col min="6914" max="6914" width="12" style="66" customWidth="1"/>
    <col min="6915" max="6915" width="31.7109375" style="66" customWidth="1"/>
    <col min="6916" max="6916" width="10.42578125" style="66" customWidth="1"/>
    <col min="6917" max="6917" width="7.7109375" style="66" customWidth="1"/>
    <col min="6918" max="6919" width="14.85546875" style="66" bestFit="1" customWidth="1"/>
    <col min="6920" max="6937" width="0" style="66" hidden="1" customWidth="1"/>
    <col min="6938" max="6938" width="10" style="66" customWidth="1"/>
    <col min="6939" max="6939" width="10.28515625" style="66" customWidth="1"/>
    <col min="6940" max="6940" width="0" style="66" hidden="1" customWidth="1"/>
    <col min="6941" max="6943" width="6.7109375" style="66" customWidth="1"/>
    <col min="6944" max="6944" width="36.5703125" style="66" customWidth="1"/>
    <col min="6945" max="7168" width="11.42578125" style="66"/>
    <col min="7169" max="7169" width="5.42578125" style="66" customWidth="1"/>
    <col min="7170" max="7170" width="12" style="66" customWidth="1"/>
    <col min="7171" max="7171" width="31.7109375" style="66" customWidth="1"/>
    <col min="7172" max="7172" width="10.42578125" style="66" customWidth="1"/>
    <col min="7173" max="7173" width="7.7109375" style="66" customWidth="1"/>
    <col min="7174" max="7175" width="14.85546875" style="66" bestFit="1" customWidth="1"/>
    <col min="7176" max="7193" width="0" style="66" hidden="1" customWidth="1"/>
    <col min="7194" max="7194" width="10" style="66" customWidth="1"/>
    <col min="7195" max="7195" width="10.28515625" style="66" customWidth="1"/>
    <col min="7196" max="7196" width="0" style="66" hidden="1" customWidth="1"/>
    <col min="7197" max="7199" width="6.7109375" style="66" customWidth="1"/>
    <col min="7200" max="7200" width="36.5703125" style="66" customWidth="1"/>
    <col min="7201" max="7424" width="11.42578125" style="66"/>
    <col min="7425" max="7425" width="5.42578125" style="66" customWidth="1"/>
    <col min="7426" max="7426" width="12" style="66" customWidth="1"/>
    <col min="7427" max="7427" width="31.7109375" style="66" customWidth="1"/>
    <col min="7428" max="7428" width="10.42578125" style="66" customWidth="1"/>
    <col min="7429" max="7429" width="7.7109375" style="66" customWidth="1"/>
    <col min="7430" max="7431" width="14.85546875" style="66" bestFit="1" customWidth="1"/>
    <col min="7432" max="7449" width="0" style="66" hidden="1" customWidth="1"/>
    <col min="7450" max="7450" width="10" style="66" customWidth="1"/>
    <col min="7451" max="7451" width="10.28515625" style="66" customWidth="1"/>
    <col min="7452" max="7452" width="0" style="66" hidden="1" customWidth="1"/>
    <col min="7453" max="7455" width="6.7109375" style="66" customWidth="1"/>
    <col min="7456" max="7456" width="36.5703125" style="66" customWidth="1"/>
    <col min="7457" max="7680" width="11.42578125" style="66"/>
    <col min="7681" max="7681" width="5.42578125" style="66" customWidth="1"/>
    <col min="7682" max="7682" width="12" style="66" customWidth="1"/>
    <col min="7683" max="7683" width="31.7109375" style="66" customWidth="1"/>
    <col min="7684" max="7684" width="10.42578125" style="66" customWidth="1"/>
    <col min="7685" max="7685" width="7.7109375" style="66" customWidth="1"/>
    <col min="7686" max="7687" width="14.85546875" style="66" bestFit="1" customWidth="1"/>
    <col min="7688" max="7705" width="0" style="66" hidden="1" customWidth="1"/>
    <col min="7706" max="7706" width="10" style="66" customWidth="1"/>
    <col min="7707" max="7707" width="10.28515625" style="66" customWidth="1"/>
    <col min="7708" max="7708" width="0" style="66" hidden="1" customWidth="1"/>
    <col min="7709" max="7711" width="6.7109375" style="66" customWidth="1"/>
    <col min="7712" max="7712" width="36.5703125" style="66" customWidth="1"/>
    <col min="7713" max="7936" width="11.42578125" style="66"/>
    <col min="7937" max="7937" width="5.42578125" style="66" customWidth="1"/>
    <col min="7938" max="7938" width="12" style="66" customWidth="1"/>
    <col min="7939" max="7939" width="31.7109375" style="66" customWidth="1"/>
    <col min="7940" max="7940" width="10.42578125" style="66" customWidth="1"/>
    <col min="7941" max="7941" width="7.7109375" style="66" customWidth="1"/>
    <col min="7942" max="7943" width="14.85546875" style="66" bestFit="1" customWidth="1"/>
    <col min="7944" max="7961" width="0" style="66" hidden="1" customWidth="1"/>
    <col min="7962" max="7962" width="10" style="66" customWidth="1"/>
    <col min="7963" max="7963" width="10.28515625" style="66" customWidth="1"/>
    <col min="7964" max="7964" width="0" style="66" hidden="1" customWidth="1"/>
    <col min="7965" max="7967" width="6.7109375" style="66" customWidth="1"/>
    <col min="7968" max="7968" width="36.5703125" style="66" customWidth="1"/>
    <col min="7969" max="8192" width="11.42578125" style="66"/>
    <col min="8193" max="8193" width="5.42578125" style="66" customWidth="1"/>
    <col min="8194" max="8194" width="12" style="66" customWidth="1"/>
    <col min="8195" max="8195" width="31.7109375" style="66" customWidth="1"/>
    <col min="8196" max="8196" width="10.42578125" style="66" customWidth="1"/>
    <col min="8197" max="8197" width="7.7109375" style="66" customWidth="1"/>
    <col min="8198" max="8199" width="14.85546875" style="66" bestFit="1" customWidth="1"/>
    <col min="8200" max="8217" width="0" style="66" hidden="1" customWidth="1"/>
    <col min="8218" max="8218" width="10" style="66" customWidth="1"/>
    <col min="8219" max="8219" width="10.28515625" style="66" customWidth="1"/>
    <col min="8220" max="8220" width="0" style="66" hidden="1" customWidth="1"/>
    <col min="8221" max="8223" width="6.7109375" style="66" customWidth="1"/>
    <col min="8224" max="8224" width="36.5703125" style="66" customWidth="1"/>
    <col min="8225" max="8448" width="11.42578125" style="66"/>
    <col min="8449" max="8449" width="5.42578125" style="66" customWidth="1"/>
    <col min="8450" max="8450" width="12" style="66" customWidth="1"/>
    <col min="8451" max="8451" width="31.7109375" style="66" customWidth="1"/>
    <col min="8452" max="8452" width="10.42578125" style="66" customWidth="1"/>
    <col min="8453" max="8453" width="7.7109375" style="66" customWidth="1"/>
    <col min="8454" max="8455" width="14.85546875" style="66" bestFit="1" customWidth="1"/>
    <col min="8456" max="8473" width="0" style="66" hidden="1" customWidth="1"/>
    <col min="8474" max="8474" width="10" style="66" customWidth="1"/>
    <col min="8475" max="8475" width="10.28515625" style="66" customWidth="1"/>
    <col min="8476" max="8476" width="0" style="66" hidden="1" customWidth="1"/>
    <col min="8477" max="8479" width="6.7109375" style="66" customWidth="1"/>
    <col min="8480" max="8480" width="36.5703125" style="66" customWidth="1"/>
    <col min="8481" max="8704" width="11.42578125" style="66"/>
    <col min="8705" max="8705" width="5.42578125" style="66" customWidth="1"/>
    <col min="8706" max="8706" width="12" style="66" customWidth="1"/>
    <col min="8707" max="8707" width="31.7109375" style="66" customWidth="1"/>
    <col min="8708" max="8708" width="10.42578125" style="66" customWidth="1"/>
    <col min="8709" max="8709" width="7.7109375" style="66" customWidth="1"/>
    <col min="8710" max="8711" width="14.85546875" style="66" bestFit="1" customWidth="1"/>
    <col min="8712" max="8729" width="0" style="66" hidden="1" customWidth="1"/>
    <col min="8730" max="8730" width="10" style="66" customWidth="1"/>
    <col min="8731" max="8731" width="10.28515625" style="66" customWidth="1"/>
    <col min="8732" max="8732" width="0" style="66" hidden="1" customWidth="1"/>
    <col min="8733" max="8735" width="6.7109375" style="66" customWidth="1"/>
    <col min="8736" max="8736" width="36.5703125" style="66" customWidth="1"/>
    <col min="8737" max="8960" width="11.42578125" style="66"/>
    <col min="8961" max="8961" width="5.42578125" style="66" customWidth="1"/>
    <col min="8962" max="8962" width="12" style="66" customWidth="1"/>
    <col min="8963" max="8963" width="31.7109375" style="66" customWidth="1"/>
    <col min="8964" max="8964" width="10.42578125" style="66" customWidth="1"/>
    <col min="8965" max="8965" width="7.7109375" style="66" customWidth="1"/>
    <col min="8966" max="8967" width="14.85546875" style="66" bestFit="1" customWidth="1"/>
    <col min="8968" max="8985" width="0" style="66" hidden="1" customWidth="1"/>
    <col min="8986" max="8986" width="10" style="66" customWidth="1"/>
    <col min="8987" max="8987" width="10.28515625" style="66" customWidth="1"/>
    <col min="8988" max="8988" width="0" style="66" hidden="1" customWidth="1"/>
    <col min="8989" max="8991" width="6.7109375" style="66" customWidth="1"/>
    <col min="8992" max="8992" width="36.5703125" style="66" customWidth="1"/>
    <col min="8993" max="9216" width="11.42578125" style="66"/>
    <col min="9217" max="9217" width="5.42578125" style="66" customWidth="1"/>
    <col min="9218" max="9218" width="12" style="66" customWidth="1"/>
    <col min="9219" max="9219" width="31.7109375" style="66" customWidth="1"/>
    <col min="9220" max="9220" width="10.42578125" style="66" customWidth="1"/>
    <col min="9221" max="9221" width="7.7109375" style="66" customWidth="1"/>
    <col min="9222" max="9223" width="14.85546875" style="66" bestFit="1" customWidth="1"/>
    <col min="9224" max="9241" width="0" style="66" hidden="1" customWidth="1"/>
    <col min="9242" max="9242" width="10" style="66" customWidth="1"/>
    <col min="9243" max="9243" width="10.28515625" style="66" customWidth="1"/>
    <col min="9244" max="9244" width="0" style="66" hidden="1" customWidth="1"/>
    <col min="9245" max="9247" width="6.7109375" style="66" customWidth="1"/>
    <col min="9248" max="9248" width="36.5703125" style="66" customWidth="1"/>
    <col min="9249" max="9472" width="11.42578125" style="66"/>
    <col min="9473" max="9473" width="5.42578125" style="66" customWidth="1"/>
    <col min="9474" max="9474" width="12" style="66" customWidth="1"/>
    <col min="9475" max="9475" width="31.7109375" style="66" customWidth="1"/>
    <col min="9476" max="9476" width="10.42578125" style="66" customWidth="1"/>
    <col min="9477" max="9477" width="7.7109375" style="66" customWidth="1"/>
    <col min="9478" max="9479" width="14.85546875" style="66" bestFit="1" customWidth="1"/>
    <col min="9480" max="9497" width="0" style="66" hidden="1" customWidth="1"/>
    <col min="9498" max="9498" width="10" style="66" customWidth="1"/>
    <col min="9499" max="9499" width="10.28515625" style="66" customWidth="1"/>
    <col min="9500" max="9500" width="0" style="66" hidden="1" customWidth="1"/>
    <col min="9501" max="9503" width="6.7109375" style="66" customWidth="1"/>
    <col min="9504" max="9504" width="36.5703125" style="66" customWidth="1"/>
    <col min="9505" max="9728" width="11.42578125" style="66"/>
    <col min="9729" max="9729" width="5.42578125" style="66" customWidth="1"/>
    <col min="9730" max="9730" width="12" style="66" customWidth="1"/>
    <col min="9731" max="9731" width="31.7109375" style="66" customWidth="1"/>
    <col min="9732" max="9732" width="10.42578125" style="66" customWidth="1"/>
    <col min="9733" max="9733" width="7.7109375" style="66" customWidth="1"/>
    <col min="9734" max="9735" width="14.85546875" style="66" bestFit="1" customWidth="1"/>
    <col min="9736" max="9753" width="0" style="66" hidden="1" customWidth="1"/>
    <col min="9754" max="9754" width="10" style="66" customWidth="1"/>
    <col min="9755" max="9755" width="10.28515625" style="66" customWidth="1"/>
    <col min="9756" max="9756" width="0" style="66" hidden="1" customWidth="1"/>
    <col min="9757" max="9759" width="6.7109375" style="66" customWidth="1"/>
    <col min="9760" max="9760" width="36.5703125" style="66" customWidth="1"/>
    <col min="9761" max="9984" width="11.42578125" style="66"/>
    <col min="9985" max="9985" width="5.42578125" style="66" customWidth="1"/>
    <col min="9986" max="9986" width="12" style="66" customWidth="1"/>
    <col min="9987" max="9987" width="31.7109375" style="66" customWidth="1"/>
    <col min="9988" max="9988" width="10.42578125" style="66" customWidth="1"/>
    <col min="9989" max="9989" width="7.7109375" style="66" customWidth="1"/>
    <col min="9990" max="9991" width="14.85546875" style="66" bestFit="1" customWidth="1"/>
    <col min="9992" max="10009" width="0" style="66" hidden="1" customWidth="1"/>
    <col min="10010" max="10010" width="10" style="66" customWidth="1"/>
    <col min="10011" max="10011" width="10.28515625" style="66" customWidth="1"/>
    <col min="10012" max="10012" width="0" style="66" hidden="1" customWidth="1"/>
    <col min="10013" max="10015" width="6.7109375" style="66" customWidth="1"/>
    <col min="10016" max="10016" width="36.5703125" style="66" customWidth="1"/>
    <col min="10017" max="10240" width="11.42578125" style="66"/>
    <col min="10241" max="10241" width="5.42578125" style="66" customWidth="1"/>
    <col min="10242" max="10242" width="12" style="66" customWidth="1"/>
    <col min="10243" max="10243" width="31.7109375" style="66" customWidth="1"/>
    <col min="10244" max="10244" width="10.42578125" style="66" customWidth="1"/>
    <col min="10245" max="10245" width="7.7109375" style="66" customWidth="1"/>
    <col min="10246" max="10247" width="14.85546875" style="66" bestFit="1" customWidth="1"/>
    <col min="10248" max="10265" width="0" style="66" hidden="1" customWidth="1"/>
    <col min="10266" max="10266" width="10" style="66" customWidth="1"/>
    <col min="10267" max="10267" width="10.28515625" style="66" customWidth="1"/>
    <col min="10268" max="10268" width="0" style="66" hidden="1" customWidth="1"/>
    <col min="10269" max="10271" width="6.7109375" style="66" customWidth="1"/>
    <col min="10272" max="10272" width="36.5703125" style="66" customWidth="1"/>
    <col min="10273" max="10496" width="11.42578125" style="66"/>
    <col min="10497" max="10497" width="5.42578125" style="66" customWidth="1"/>
    <col min="10498" max="10498" width="12" style="66" customWidth="1"/>
    <col min="10499" max="10499" width="31.7109375" style="66" customWidth="1"/>
    <col min="10500" max="10500" width="10.42578125" style="66" customWidth="1"/>
    <col min="10501" max="10501" width="7.7109375" style="66" customWidth="1"/>
    <col min="10502" max="10503" width="14.85546875" style="66" bestFit="1" customWidth="1"/>
    <col min="10504" max="10521" width="0" style="66" hidden="1" customWidth="1"/>
    <col min="10522" max="10522" width="10" style="66" customWidth="1"/>
    <col min="10523" max="10523" width="10.28515625" style="66" customWidth="1"/>
    <col min="10524" max="10524" width="0" style="66" hidden="1" customWidth="1"/>
    <col min="10525" max="10527" width="6.7109375" style="66" customWidth="1"/>
    <col min="10528" max="10528" width="36.5703125" style="66" customWidth="1"/>
    <col min="10529" max="10752" width="11.42578125" style="66"/>
    <col min="10753" max="10753" width="5.42578125" style="66" customWidth="1"/>
    <col min="10754" max="10754" width="12" style="66" customWidth="1"/>
    <col min="10755" max="10755" width="31.7109375" style="66" customWidth="1"/>
    <col min="10756" max="10756" width="10.42578125" style="66" customWidth="1"/>
    <col min="10757" max="10757" width="7.7109375" style="66" customWidth="1"/>
    <col min="10758" max="10759" width="14.85546875" style="66" bestFit="1" customWidth="1"/>
    <col min="10760" max="10777" width="0" style="66" hidden="1" customWidth="1"/>
    <col min="10778" max="10778" width="10" style="66" customWidth="1"/>
    <col min="10779" max="10779" width="10.28515625" style="66" customWidth="1"/>
    <col min="10780" max="10780" width="0" style="66" hidden="1" customWidth="1"/>
    <col min="10781" max="10783" width="6.7109375" style="66" customWidth="1"/>
    <col min="10784" max="10784" width="36.5703125" style="66" customWidth="1"/>
    <col min="10785" max="11008" width="11.42578125" style="66"/>
    <col min="11009" max="11009" width="5.42578125" style="66" customWidth="1"/>
    <col min="11010" max="11010" width="12" style="66" customWidth="1"/>
    <col min="11011" max="11011" width="31.7109375" style="66" customWidth="1"/>
    <col min="11012" max="11012" width="10.42578125" style="66" customWidth="1"/>
    <col min="11013" max="11013" width="7.7109375" style="66" customWidth="1"/>
    <col min="11014" max="11015" width="14.85546875" style="66" bestFit="1" customWidth="1"/>
    <col min="11016" max="11033" width="0" style="66" hidden="1" customWidth="1"/>
    <col min="11034" max="11034" width="10" style="66" customWidth="1"/>
    <col min="11035" max="11035" width="10.28515625" style="66" customWidth="1"/>
    <col min="11036" max="11036" width="0" style="66" hidden="1" customWidth="1"/>
    <col min="11037" max="11039" width="6.7109375" style="66" customWidth="1"/>
    <col min="11040" max="11040" width="36.5703125" style="66" customWidth="1"/>
    <col min="11041" max="11264" width="11.42578125" style="66"/>
    <col min="11265" max="11265" width="5.42578125" style="66" customWidth="1"/>
    <col min="11266" max="11266" width="12" style="66" customWidth="1"/>
    <col min="11267" max="11267" width="31.7109375" style="66" customWidth="1"/>
    <col min="11268" max="11268" width="10.42578125" style="66" customWidth="1"/>
    <col min="11269" max="11269" width="7.7109375" style="66" customWidth="1"/>
    <col min="11270" max="11271" width="14.85546875" style="66" bestFit="1" customWidth="1"/>
    <col min="11272" max="11289" width="0" style="66" hidden="1" customWidth="1"/>
    <col min="11290" max="11290" width="10" style="66" customWidth="1"/>
    <col min="11291" max="11291" width="10.28515625" style="66" customWidth="1"/>
    <col min="11292" max="11292" width="0" style="66" hidden="1" customWidth="1"/>
    <col min="11293" max="11295" width="6.7109375" style="66" customWidth="1"/>
    <col min="11296" max="11296" width="36.5703125" style="66" customWidth="1"/>
    <col min="11297" max="11520" width="11.42578125" style="66"/>
    <col min="11521" max="11521" width="5.42578125" style="66" customWidth="1"/>
    <col min="11522" max="11522" width="12" style="66" customWidth="1"/>
    <col min="11523" max="11523" width="31.7109375" style="66" customWidth="1"/>
    <col min="11524" max="11524" width="10.42578125" style="66" customWidth="1"/>
    <col min="11525" max="11525" width="7.7109375" style="66" customWidth="1"/>
    <col min="11526" max="11527" width="14.85546875" style="66" bestFit="1" customWidth="1"/>
    <col min="11528" max="11545" width="0" style="66" hidden="1" customWidth="1"/>
    <col min="11546" max="11546" width="10" style="66" customWidth="1"/>
    <col min="11547" max="11547" width="10.28515625" style="66" customWidth="1"/>
    <col min="11548" max="11548" width="0" style="66" hidden="1" customWidth="1"/>
    <col min="11549" max="11551" width="6.7109375" style="66" customWidth="1"/>
    <col min="11552" max="11552" width="36.5703125" style="66" customWidth="1"/>
    <col min="11553" max="11776" width="11.42578125" style="66"/>
    <col min="11777" max="11777" width="5.42578125" style="66" customWidth="1"/>
    <col min="11778" max="11778" width="12" style="66" customWidth="1"/>
    <col min="11779" max="11779" width="31.7109375" style="66" customWidth="1"/>
    <col min="11780" max="11780" width="10.42578125" style="66" customWidth="1"/>
    <col min="11781" max="11781" width="7.7109375" style="66" customWidth="1"/>
    <col min="11782" max="11783" width="14.85546875" style="66" bestFit="1" customWidth="1"/>
    <col min="11784" max="11801" width="0" style="66" hidden="1" customWidth="1"/>
    <col min="11802" max="11802" width="10" style="66" customWidth="1"/>
    <col min="11803" max="11803" width="10.28515625" style="66" customWidth="1"/>
    <col min="11804" max="11804" width="0" style="66" hidden="1" customWidth="1"/>
    <col min="11805" max="11807" width="6.7109375" style="66" customWidth="1"/>
    <col min="11808" max="11808" width="36.5703125" style="66" customWidth="1"/>
    <col min="11809" max="12032" width="11.42578125" style="66"/>
    <col min="12033" max="12033" width="5.42578125" style="66" customWidth="1"/>
    <col min="12034" max="12034" width="12" style="66" customWidth="1"/>
    <col min="12035" max="12035" width="31.7109375" style="66" customWidth="1"/>
    <col min="12036" max="12036" width="10.42578125" style="66" customWidth="1"/>
    <col min="12037" max="12037" width="7.7109375" style="66" customWidth="1"/>
    <col min="12038" max="12039" width="14.85546875" style="66" bestFit="1" customWidth="1"/>
    <col min="12040" max="12057" width="0" style="66" hidden="1" customWidth="1"/>
    <col min="12058" max="12058" width="10" style="66" customWidth="1"/>
    <col min="12059" max="12059" width="10.28515625" style="66" customWidth="1"/>
    <col min="12060" max="12060" width="0" style="66" hidden="1" customWidth="1"/>
    <col min="12061" max="12063" width="6.7109375" style="66" customWidth="1"/>
    <col min="12064" max="12064" width="36.5703125" style="66" customWidth="1"/>
    <col min="12065" max="12288" width="11.42578125" style="66"/>
    <col min="12289" max="12289" width="5.42578125" style="66" customWidth="1"/>
    <col min="12290" max="12290" width="12" style="66" customWidth="1"/>
    <col min="12291" max="12291" width="31.7109375" style="66" customWidth="1"/>
    <col min="12292" max="12292" width="10.42578125" style="66" customWidth="1"/>
    <col min="12293" max="12293" width="7.7109375" style="66" customWidth="1"/>
    <col min="12294" max="12295" width="14.85546875" style="66" bestFit="1" customWidth="1"/>
    <col min="12296" max="12313" width="0" style="66" hidden="1" customWidth="1"/>
    <col min="12314" max="12314" width="10" style="66" customWidth="1"/>
    <col min="12315" max="12315" width="10.28515625" style="66" customWidth="1"/>
    <col min="12316" max="12316" width="0" style="66" hidden="1" customWidth="1"/>
    <col min="12317" max="12319" width="6.7109375" style="66" customWidth="1"/>
    <col min="12320" max="12320" width="36.5703125" style="66" customWidth="1"/>
    <col min="12321" max="12544" width="11.42578125" style="66"/>
    <col min="12545" max="12545" width="5.42578125" style="66" customWidth="1"/>
    <col min="12546" max="12546" width="12" style="66" customWidth="1"/>
    <col min="12547" max="12547" width="31.7109375" style="66" customWidth="1"/>
    <col min="12548" max="12548" width="10.42578125" style="66" customWidth="1"/>
    <col min="12549" max="12549" width="7.7109375" style="66" customWidth="1"/>
    <col min="12550" max="12551" width="14.85546875" style="66" bestFit="1" customWidth="1"/>
    <col min="12552" max="12569" width="0" style="66" hidden="1" customWidth="1"/>
    <col min="12570" max="12570" width="10" style="66" customWidth="1"/>
    <col min="12571" max="12571" width="10.28515625" style="66" customWidth="1"/>
    <col min="12572" max="12572" width="0" style="66" hidden="1" customWidth="1"/>
    <col min="12573" max="12575" width="6.7109375" style="66" customWidth="1"/>
    <col min="12576" max="12576" width="36.5703125" style="66" customWidth="1"/>
    <col min="12577" max="12800" width="11.42578125" style="66"/>
    <col min="12801" max="12801" width="5.42578125" style="66" customWidth="1"/>
    <col min="12802" max="12802" width="12" style="66" customWidth="1"/>
    <col min="12803" max="12803" width="31.7109375" style="66" customWidth="1"/>
    <col min="12804" max="12804" width="10.42578125" style="66" customWidth="1"/>
    <col min="12805" max="12805" width="7.7109375" style="66" customWidth="1"/>
    <col min="12806" max="12807" width="14.85546875" style="66" bestFit="1" customWidth="1"/>
    <col min="12808" max="12825" width="0" style="66" hidden="1" customWidth="1"/>
    <col min="12826" max="12826" width="10" style="66" customWidth="1"/>
    <col min="12827" max="12827" width="10.28515625" style="66" customWidth="1"/>
    <col min="12828" max="12828" width="0" style="66" hidden="1" customWidth="1"/>
    <col min="12829" max="12831" width="6.7109375" style="66" customWidth="1"/>
    <col min="12832" max="12832" width="36.5703125" style="66" customWidth="1"/>
    <col min="12833" max="13056" width="11.42578125" style="66"/>
    <col min="13057" max="13057" width="5.42578125" style="66" customWidth="1"/>
    <col min="13058" max="13058" width="12" style="66" customWidth="1"/>
    <col min="13059" max="13059" width="31.7109375" style="66" customWidth="1"/>
    <col min="13060" max="13060" width="10.42578125" style="66" customWidth="1"/>
    <col min="13061" max="13061" width="7.7109375" style="66" customWidth="1"/>
    <col min="13062" max="13063" width="14.85546875" style="66" bestFit="1" customWidth="1"/>
    <col min="13064" max="13081" width="0" style="66" hidden="1" customWidth="1"/>
    <col min="13082" max="13082" width="10" style="66" customWidth="1"/>
    <col min="13083" max="13083" width="10.28515625" style="66" customWidth="1"/>
    <col min="13084" max="13084" width="0" style="66" hidden="1" customWidth="1"/>
    <col min="13085" max="13087" width="6.7109375" style="66" customWidth="1"/>
    <col min="13088" max="13088" width="36.5703125" style="66" customWidth="1"/>
    <col min="13089" max="13312" width="11.42578125" style="66"/>
    <col min="13313" max="13313" width="5.42578125" style="66" customWidth="1"/>
    <col min="13314" max="13314" width="12" style="66" customWidth="1"/>
    <col min="13315" max="13315" width="31.7109375" style="66" customWidth="1"/>
    <col min="13316" max="13316" width="10.42578125" style="66" customWidth="1"/>
    <col min="13317" max="13317" width="7.7109375" style="66" customWidth="1"/>
    <col min="13318" max="13319" width="14.85546875" style="66" bestFit="1" customWidth="1"/>
    <col min="13320" max="13337" width="0" style="66" hidden="1" customWidth="1"/>
    <col min="13338" max="13338" width="10" style="66" customWidth="1"/>
    <col min="13339" max="13339" width="10.28515625" style="66" customWidth="1"/>
    <col min="13340" max="13340" width="0" style="66" hidden="1" customWidth="1"/>
    <col min="13341" max="13343" width="6.7109375" style="66" customWidth="1"/>
    <col min="13344" max="13344" width="36.5703125" style="66" customWidth="1"/>
    <col min="13345" max="13568" width="11.42578125" style="66"/>
    <col min="13569" max="13569" width="5.42578125" style="66" customWidth="1"/>
    <col min="13570" max="13570" width="12" style="66" customWidth="1"/>
    <col min="13571" max="13571" width="31.7109375" style="66" customWidth="1"/>
    <col min="13572" max="13572" width="10.42578125" style="66" customWidth="1"/>
    <col min="13573" max="13573" width="7.7109375" style="66" customWidth="1"/>
    <col min="13574" max="13575" width="14.85546875" style="66" bestFit="1" customWidth="1"/>
    <col min="13576" max="13593" width="0" style="66" hidden="1" customWidth="1"/>
    <col min="13594" max="13594" width="10" style="66" customWidth="1"/>
    <col min="13595" max="13595" width="10.28515625" style="66" customWidth="1"/>
    <col min="13596" max="13596" width="0" style="66" hidden="1" customWidth="1"/>
    <col min="13597" max="13599" width="6.7109375" style="66" customWidth="1"/>
    <col min="13600" max="13600" width="36.5703125" style="66" customWidth="1"/>
    <col min="13601" max="13824" width="11.42578125" style="66"/>
    <col min="13825" max="13825" width="5.42578125" style="66" customWidth="1"/>
    <col min="13826" max="13826" width="12" style="66" customWidth="1"/>
    <col min="13827" max="13827" width="31.7109375" style="66" customWidth="1"/>
    <col min="13828" max="13828" width="10.42578125" style="66" customWidth="1"/>
    <col min="13829" max="13829" width="7.7109375" style="66" customWidth="1"/>
    <col min="13830" max="13831" width="14.85546875" style="66" bestFit="1" customWidth="1"/>
    <col min="13832" max="13849" width="0" style="66" hidden="1" customWidth="1"/>
    <col min="13850" max="13850" width="10" style="66" customWidth="1"/>
    <col min="13851" max="13851" width="10.28515625" style="66" customWidth="1"/>
    <col min="13852" max="13852" width="0" style="66" hidden="1" customWidth="1"/>
    <col min="13853" max="13855" width="6.7109375" style="66" customWidth="1"/>
    <col min="13856" max="13856" width="36.5703125" style="66" customWidth="1"/>
    <col min="13857" max="14080" width="11.42578125" style="66"/>
    <col min="14081" max="14081" width="5.42578125" style="66" customWidth="1"/>
    <col min="14082" max="14082" width="12" style="66" customWidth="1"/>
    <col min="14083" max="14083" width="31.7109375" style="66" customWidth="1"/>
    <col min="14084" max="14084" width="10.42578125" style="66" customWidth="1"/>
    <col min="14085" max="14085" width="7.7109375" style="66" customWidth="1"/>
    <col min="14086" max="14087" width="14.85546875" style="66" bestFit="1" customWidth="1"/>
    <col min="14088" max="14105" width="0" style="66" hidden="1" customWidth="1"/>
    <col min="14106" max="14106" width="10" style="66" customWidth="1"/>
    <col min="14107" max="14107" width="10.28515625" style="66" customWidth="1"/>
    <col min="14108" max="14108" width="0" style="66" hidden="1" customWidth="1"/>
    <col min="14109" max="14111" width="6.7109375" style="66" customWidth="1"/>
    <col min="14112" max="14112" width="36.5703125" style="66" customWidth="1"/>
    <col min="14113" max="14336" width="11.42578125" style="66"/>
    <col min="14337" max="14337" width="5.42578125" style="66" customWidth="1"/>
    <col min="14338" max="14338" width="12" style="66" customWidth="1"/>
    <col min="14339" max="14339" width="31.7109375" style="66" customWidth="1"/>
    <col min="14340" max="14340" width="10.42578125" style="66" customWidth="1"/>
    <col min="14341" max="14341" width="7.7109375" style="66" customWidth="1"/>
    <col min="14342" max="14343" width="14.85546875" style="66" bestFit="1" customWidth="1"/>
    <col min="14344" max="14361" width="0" style="66" hidden="1" customWidth="1"/>
    <col min="14362" max="14362" width="10" style="66" customWidth="1"/>
    <col min="14363" max="14363" width="10.28515625" style="66" customWidth="1"/>
    <col min="14364" max="14364" width="0" style="66" hidden="1" customWidth="1"/>
    <col min="14365" max="14367" width="6.7109375" style="66" customWidth="1"/>
    <col min="14368" max="14368" width="36.5703125" style="66" customWidth="1"/>
    <col min="14369" max="14592" width="11.42578125" style="66"/>
    <col min="14593" max="14593" width="5.42578125" style="66" customWidth="1"/>
    <col min="14594" max="14594" width="12" style="66" customWidth="1"/>
    <col min="14595" max="14595" width="31.7109375" style="66" customWidth="1"/>
    <col min="14596" max="14596" width="10.42578125" style="66" customWidth="1"/>
    <col min="14597" max="14597" width="7.7109375" style="66" customWidth="1"/>
    <col min="14598" max="14599" width="14.85546875" style="66" bestFit="1" customWidth="1"/>
    <col min="14600" max="14617" width="0" style="66" hidden="1" customWidth="1"/>
    <col min="14618" max="14618" width="10" style="66" customWidth="1"/>
    <col min="14619" max="14619" width="10.28515625" style="66" customWidth="1"/>
    <col min="14620" max="14620" width="0" style="66" hidden="1" customWidth="1"/>
    <col min="14621" max="14623" width="6.7109375" style="66" customWidth="1"/>
    <col min="14624" max="14624" width="36.5703125" style="66" customWidth="1"/>
    <col min="14625" max="14848" width="11.42578125" style="66"/>
    <col min="14849" max="14849" width="5.42578125" style="66" customWidth="1"/>
    <col min="14850" max="14850" width="12" style="66" customWidth="1"/>
    <col min="14851" max="14851" width="31.7109375" style="66" customWidth="1"/>
    <col min="14852" max="14852" width="10.42578125" style="66" customWidth="1"/>
    <col min="14853" max="14853" width="7.7109375" style="66" customWidth="1"/>
    <col min="14854" max="14855" width="14.85546875" style="66" bestFit="1" customWidth="1"/>
    <col min="14856" max="14873" width="0" style="66" hidden="1" customWidth="1"/>
    <col min="14874" max="14874" width="10" style="66" customWidth="1"/>
    <col min="14875" max="14875" width="10.28515625" style="66" customWidth="1"/>
    <col min="14876" max="14876" width="0" style="66" hidden="1" customWidth="1"/>
    <col min="14877" max="14879" width="6.7109375" style="66" customWidth="1"/>
    <col min="14880" max="14880" width="36.5703125" style="66" customWidth="1"/>
    <col min="14881" max="15104" width="11.42578125" style="66"/>
    <col min="15105" max="15105" width="5.42578125" style="66" customWidth="1"/>
    <col min="15106" max="15106" width="12" style="66" customWidth="1"/>
    <col min="15107" max="15107" width="31.7109375" style="66" customWidth="1"/>
    <col min="15108" max="15108" width="10.42578125" style="66" customWidth="1"/>
    <col min="15109" max="15109" width="7.7109375" style="66" customWidth="1"/>
    <col min="15110" max="15111" width="14.85546875" style="66" bestFit="1" customWidth="1"/>
    <col min="15112" max="15129" width="0" style="66" hidden="1" customWidth="1"/>
    <col min="15130" max="15130" width="10" style="66" customWidth="1"/>
    <col min="15131" max="15131" width="10.28515625" style="66" customWidth="1"/>
    <col min="15132" max="15132" width="0" style="66" hidden="1" customWidth="1"/>
    <col min="15133" max="15135" width="6.7109375" style="66" customWidth="1"/>
    <col min="15136" max="15136" width="36.5703125" style="66" customWidth="1"/>
    <col min="15137" max="15360" width="11.42578125" style="66"/>
    <col min="15361" max="15361" width="5.42578125" style="66" customWidth="1"/>
    <col min="15362" max="15362" width="12" style="66" customWidth="1"/>
    <col min="15363" max="15363" width="31.7109375" style="66" customWidth="1"/>
    <col min="15364" max="15364" width="10.42578125" style="66" customWidth="1"/>
    <col min="15365" max="15365" width="7.7109375" style="66" customWidth="1"/>
    <col min="15366" max="15367" width="14.85546875" style="66" bestFit="1" customWidth="1"/>
    <col min="15368" max="15385" width="0" style="66" hidden="1" customWidth="1"/>
    <col min="15386" max="15386" width="10" style="66" customWidth="1"/>
    <col min="15387" max="15387" width="10.28515625" style="66" customWidth="1"/>
    <col min="15388" max="15388" width="0" style="66" hidden="1" customWidth="1"/>
    <col min="15389" max="15391" width="6.7109375" style="66" customWidth="1"/>
    <col min="15392" max="15392" width="36.5703125" style="66" customWidth="1"/>
    <col min="15393" max="15616" width="11.42578125" style="66"/>
    <col min="15617" max="15617" width="5.42578125" style="66" customWidth="1"/>
    <col min="15618" max="15618" width="12" style="66" customWidth="1"/>
    <col min="15619" max="15619" width="31.7109375" style="66" customWidth="1"/>
    <col min="15620" max="15620" width="10.42578125" style="66" customWidth="1"/>
    <col min="15621" max="15621" width="7.7109375" style="66" customWidth="1"/>
    <col min="15622" max="15623" width="14.85546875" style="66" bestFit="1" customWidth="1"/>
    <col min="15624" max="15641" width="0" style="66" hidden="1" customWidth="1"/>
    <col min="15642" max="15642" width="10" style="66" customWidth="1"/>
    <col min="15643" max="15643" width="10.28515625" style="66" customWidth="1"/>
    <col min="15644" max="15644" width="0" style="66" hidden="1" customWidth="1"/>
    <col min="15645" max="15647" width="6.7109375" style="66" customWidth="1"/>
    <col min="15648" max="15648" width="36.5703125" style="66" customWidth="1"/>
    <col min="15649" max="15872" width="11.42578125" style="66"/>
    <col min="15873" max="15873" width="5.42578125" style="66" customWidth="1"/>
    <col min="15874" max="15874" width="12" style="66" customWidth="1"/>
    <col min="15875" max="15875" width="31.7109375" style="66" customWidth="1"/>
    <col min="15876" max="15876" width="10.42578125" style="66" customWidth="1"/>
    <col min="15877" max="15877" width="7.7109375" style="66" customWidth="1"/>
    <col min="15878" max="15879" width="14.85546875" style="66" bestFit="1" customWidth="1"/>
    <col min="15880" max="15897" width="0" style="66" hidden="1" customWidth="1"/>
    <col min="15898" max="15898" width="10" style="66" customWidth="1"/>
    <col min="15899" max="15899" width="10.28515625" style="66" customWidth="1"/>
    <col min="15900" max="15900" width="0" style="66" hidden="1" customWidth="1"/>
    <col min="15901" max="15903" width="6.7109375" style="66" customWidth="1"/>
    <col min="15904" max="15904" width="36.5703125" style="66" customWidth="1"/>
    <col min="15905" max="16128" width="11.42578125" style="66"/>
    <col min="16129" max="16129" width="5.42578125" style="66" customWidth="1"/>
    <col min="16130" max="16130" width="12" style="66" customWidth="1"/>
    <col min="16131" max="16131" width="31.7109375" style="66" customWidth="1"/>
    <col min="16132" max="16132" width="10.42578125" style="66" customWidth="1"/>
    <col min="16133" max="16133" width="7.7109375" style="66" customWidth="1"/>
    <col min="16134" max="16135" width="14.85546875" style="66" bestFit="1" customWidth="1"/>
    <col min="16136" max="16153" width="0" style="66" hidden="1" customWidth="1"/>
    <col min="16154" max="16154" width="10" style="66" customWidth="1"/>
    <col min="16155" max="16155" width="10.28515625" style="66" customWidth="1"/>
    <col min="16156" max="16156" width="0" style="66" hidden="1" customWidth="1"/>
    <col min="16157" max="16159" width="6.7109375" style="66" customWidth="1"/>
    <col min="16160" max="16160" width="36.5703125" style="66" customWidth="1"/>
    <col min="16161" max="16384" width="11.42578125" style="66"/>
  </cols>
  <sheetData>
    <row r="1" spans="1:32">
      <c r="A1" s="431" t="s">
        <v>348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  <c r="L1" s="431"/>
      <c r="M1" s="431"/>
      <c r="N1" s="431"/>
      <c r="O1" s="431"/>
      <c r="P1" s="431"/>
      <c r="Q1" s="431"/>
      <c r="R1" s="431"/>
      <c r="S1" s="431"/>
      <c r="T1" s="431"/>
      <c r="U1" s="431"/>
      <c r="V1" s="431"/>
      <c r="W1" s="431"/>
      <c r="X1" s="431"/>
      <c r="Y1" s="431"/>
      <c r="Z1" s="431"/>
      <c r="AA1" s="431"/>
      <c r="AB1" s="431"/>
      <c r="AC1" s="431"/>
      <c r="AD1" s="431"/>
      <c r="AE1" s="431"/>
      <c r="AF1" s="431"/>
    </row>
    <row r="2" spans="1:32">
      <c r="A2" s="292" t="s">
        <v>349</v>
      </c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  <c r="V2" s="292"/>
      <c r="W2" s="292"/>
      <c r="X2" s="292"/>
      <c r="Y2" s="292"/>
      <c r="Z2" s="292"/>
      <c r="AA2" s="292"/>
      <c r="AB2" s="292"/>
      <c r="AC2" s="292"/>
      <c r="AD2" s="292"/>
      <c r="AE2" s="292"/>
      <c r="AF2" s="292"/>
    </row>
    <row r="3" spans="1:32" hidden="1">
      <c r="A3" s="293" t="s">
        <v>25</v>
      </c>
      <c r="B3" s="293"/>
      <c r="C3" s="293"/>
      <c r="D3" s="293"/>
      <c r="E3" s="293"/>
      <c r="F3" s="293"/>
      <c r="G3" s="293"/>
      <c r="H3" s="293"/>
      <c r="I3" s="293"/>
      <c r="J3" s="293"/>
      <c r="K3" s="293"/>
      <c r="L3" s="293"/>
      <c r="M3" s="293"/>
      <c r="N3" s="293"/>
      <c r="O3" s="293"/>
      <c r="P3" s="293"/>
      <c r="Q3" s="293"/>
      <c r="R3" s="293"/>
      <c r="S3" s="293"/>
      <c r="T3" s="293"/>
      <c r="U3" s="293"/>
      <c r="V3" s="293"/>
      <c r="W3" s="293"/>
      <c r="X3" s="293"/>
      <c r="Y3" s="293"/>
      <c r="Z3" s="293"/>
      <c r="AA3" s="293"/>
      <c r="AB3" s="293"/>
      <c r="AC3" s="293"/>
      <c r="AD3" s="293"/>
      <c r="AE3" s="293"/>
      <c r="AF3" s="293"/>
    </row>
    <row r="4" spans="1:32" hidden="1">
      <c r="A4" s="293" t="s">
        <v>26</v>
      </c>
      <c r="B4" s="293"/>
      <c r="C4" s="293"/>
      <c r="D4" s="293"/>
      <c r="E4" s="293"/>
      <c r="F4" s="293"/>
      <c r="G4" s="293"/>
      <c r="H4" s="293"/>
      <c r="I4" s="293"/>
      <c r="J4" s="293"/>
      <c r="K4" s="293"/>
      <c r="L4" s="293"/>
      <c r="M4" s="293"/>
      <c r="N4" s="293"/>
      <c r="O4" s="293"/>
      <c r="P4" s="293"/>
      <c r="Q4" s="293"/>
      <c r="R4" s="293"/>
      <c r="S4" s="293"/>
      <c r="T4" s="293"/>
      <c r="U4" s="293"/>
      <c r="V4" s="293"/>
      <c r="W4" s="293"/>
      <c r="X4" s="293"/>
      <c r="Y4" s="293"/>
      <c r="Z4" s="293"/>
      <c r="AA4" s="293"/>
      <c r="AB4" s="293"/>
      <c r="AC4" s="293"/>
      <c r="AD4" s="293"/>
      <c r="AE4" s="293"/>
      <c r="AF4" s="293"/>
    </row>
    <row r="5" spans="1:32" hidden="1">
      <c r="A5" s="293" t="s">
        <v>27</v>
      </c>
      <c r="B5" s="293"/>
      <c r="C5" s="293"/>
      <c r="D5" s="293"/>
      <c r="E5" s="293"/>
      <c r="F5" s="293"/>
      <c r="G5" s="293"/>
      <c r="H5" s="293"/>
      <c r="I5" s="293"/>
      <c r="J5" s="293"/>
      <c r="K5" s="293"/>
      <c r="L5" s="293"/>
      <c r="M5" s="293"/>
      <c r="N5" s="293"/>
      <c r="O5" s="293"/>
      <c r="P5" s="293"/>
      <c r="Q5" s="293"/>
      <c r="R5" s="293"/>
      <c r="S5" s="293"/>
      <c r="T5" s="293"/>
      <c r="U5" s="293"/>
      <c r="V5" s="293"/>
      <c r="W5" s="293"/>
      <c r="X5" s="293"/>
      <c r="Y5" s="293"/>
      <c r="Z5" s="293"/>
      <c r="AA5" s="293"/>
      <c r="AB5" s="293"/>
      <c r="AC5" s="293"/>
      <c r="AD5" s="293"/>
      <c r="AE5" s="293"/>
      <c r="AF5" s="293"/>
    </row>
    <row r="6" spans="1:32">
      <c r="A6" s="293" t="s">
        <v>339</v>
      </c>
      <c r="B6" s="293"/>
      <c r="C6" s="293"/>
      <c r="D6" s="293"/>
      <c r="E6" s="293"/>
      <c r="F6" s="293"/>
      <c r="G6" s="293"/>
      <c r="H6" s="293"/>
      <c r="I6" s="293"/>
      <c r="J6" s="293"/>
      <c r="K6" s="293"/>
      <c r="L6" s="293"/>
      <c r="M6" s="293"/>
      <c r="N6" s="293"/>
      <c r="O6" s="293"/>
      <c r="P6" s="293"/>
      <c r="Q6" s="293"/>
      <c r="R6" s="293"/>
      <c r="S6" s="293"/>
      <c r="T6" s="293"/>
      <c r="U6" s="293"/>
      <c r="V6" s="293"/>
      <c r="W6" s="293"/>
      <c r="X6" s="293"/>
      <c r="Y6" s="293"/>
      <c r="Z6" s="293"/>
      <c r="AA6" s="293"/>
      <c r="AB6" s="293"/>
      <c r="AC6" s="293"/>
      <c r="AD6" s="293"/>
      <c r="AE6" s="293"/>
      <c r="AF6" s="293"/>
    </row>
    <row r="7" spans="1:32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</row>
    <row r="8" spans="1:32">
      <c r="A8" s="294" t="s">
        <v>350</v>
      </c>
      <c r="B8" s="294"/>
      <c r="C8" s="270" t="s">
        <v>357</v>
      </c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</row>
    <row r="9" spans="1:32">
      <c r="A9" s="294" t="s">
        <v>352</v>
      </c>
      <c r="B9" s="435"/>
      <c r="C9" s="270">
        <v>7</v>
      </c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</row>
    <row r="10" spans="1:32">
      <c r="A10" s="294" t="s">
        <v>353</v>
      </c>
      <c r="B10" s="435"/>
      <c r="C10" s="433" t="s">
        <v>359</v>
      </c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70"/>
    </row>
    <row r="11" spans="1:32">
      <c r="A11" s="289" t="s">
        <v>0</v>
      </c>
      <c r="B11" s="290" t="s">
        <v>0</v>
      </c>
      <c r="C11" s="290"/>
      <c r="D11" s="290"/>
      <c r="E11" s="290"/>
      <c r="F11" s="290"/>
      <c r="G11" s="290"/>
      <c r="H11" s="290"/>
      <c r="I11" s="290"/>
      <c r="J11" s="290"/>
      <c r="K11" s="290"/>
      <c r="L11" s="290"/>
      <c r="M11" s="290"/>
      <c r="N11" s="290"/>
      <c r="O11" s="290"/>
      <c r="P11" s="290"/>
      <c r="Q11" s="290"/>
      <c r="R11" s="290"/>
      <c r="S11" s="290"/>
      <c r="T11" s="290"/>
      <c r="U11" s="290"/>
      <c r="V11" s="290"/>
      <c r="W11" s="290"/>
      <c r="X11" s="290"/>
      <c r="Y11" s="290"/>
      <c r="Z11" s="290"/>
      <c r="AA11" s="290"/>
      <c r="AB11" s="290"/>
      <c r="AC11" s="290"/>
      <c r="AD11" s="290"/>
      <c r="AE11" s="290"/>
      <c r="AF11" s="291"/>
    </row>
    <row r="12" spans="1:32" ht="25.5" customHeight="1">
      <c r="A12" s="283" t="s">
        <v>170</v>
      </c>
      <c r="B12" s="284"/>
      <c r="C12" s="284"/>
      <c r="D12" s="284"/>
      <c r="E12" s="284"/>
      <c r="F12" s="284"/>
      <c r="G12" s="284"/>
      <c r="H12" s="284"/>
      <c r="I12" s="284"/>
      <c r="J12" s="284"/>
      <c r="K12" s="284"/>
      <c r="L12" s="284"/>
      <c r="M12" s="284"/>
      <c r="N12" s="284"/>
      <c r="O12" s="284"/>
      <c r="P12" s="284"/>
      <c r="Q12" s="284"/>
      <c r="R12" s="284"/>
      <c r="S12" s="284"/>
      <c r="T12" s="284"/>
      <c r="U12" s="284"/>
      <c r="V12" s="284"/>
      <c r="W12" s="284"/>
      <c r="X12" s="284"/>
      <c r="Y12" s="284"/>
      <c r="Z12" s="284"/>
      <c r="AA12" s="284"/>
      <c r="AB12" s="284"/>
      <c r="AC12" s="284"/>
      <c r="AD12" s="284"/>
      <c r="AE12" s="284"/>
      <c r="AF12" s="285"/>
    </row>
    <row r="13" spans="1:32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</row>
    <row r="14" spans="1:32" ht="12.75" customHeight="1">
      <c r="A14" s="276" t="s">
        <v>1</v>
      </c>
      <c r="B14" s="288"/>
      <c r="C14" s="277"/>
      <c r="D14" s="281" t="s">
        <v>3</v>
      </c>
      <c r="E14" s="281" t="s">
        <v>5</v>
      </c>
      <c r="F14" s="278" t="s">
        <v>6</v>
      </c>
      <c r="G14" s="279"/>
      <c r="H14" s="278" t="s">
        <v>7</v>
      </c>
      <c r="I14" s="279"/>
      <c r="J14" s="276" t="s">
        <v>8</v>
      </c>
      <c r="K14" s="277"/>
      <c r="L14" s="276" t="s">
        <v>8</v>
      </c>
      <c r="M14" s="277"/>
      <c r="N14" s="276" t="s">
        <v>28</v>
      </c>
      <c r="O14" s="277"/>
      <c r="P14" s="276" t="s">
        <v>9</v>
      </c>
      <c r="Q14" s="277"/>
      <c r="R14" s="276" t="s">
        <v>10</v>
      </c>
      <c r="S14" s="277"/>
      <c r="T14" s="276" t="s">
        <v>10</v>
      </c>
      <c r="U14" s="277"/>
      <c r="V14" s="276" t="s">
        <v>29</v>
      </c>
      <c r="W14" s="277"/>
      <c r="X14" s="276" t="s">
        <v>11</v>
      </c>
      <c r="Y14" s="277"/>
      <c r="Z14" s="280" t="s">
        <v>22</v>
      </c>
      <c r="AA14" s="280"/>
      <c r="AB14" s="280"/>
      <c r="AC14" s="278" t="s">
        <v>12</v>
      </c>
      <c r="AD14" s="287"/>
      <c r="AE14" s="279"/>
      <c r="AF14" s="286" t="s">
        <v>23</v>
      </c>
    </row>
    <row r="15" spans="1:32">
      <c r="A15" s="71" t="s">
        <v>13</v>
      </c>
      <c r="B15" s="280" t="s">
        <v>2</v>
      </c>
      <c r="C15" s="280"/>
      <c r="D15" s="282"/>
      <c r="E15" s="282"/>
      <c r="F15" s="72" t="s">
        <v>14</v>
      </c>
      <c r="G15" s="72" t="s">
        <v>15</v>
      </c>
      <c r="H15" s="72" t="s">
        <v>4</v>
      </c>
      <c r="I15" s="72" t="s">
        <v>16</v>
      </c>
      <c r="J15" s="72" t="s">
        <v>14</v>
      </c>
      <c r="K15" s="72" t="s">
        <v>15</v>
      </c>
      <c r="L15" s="73" t="s">
        <v>17</v>
      </c>
      <c r="M15" s="73" t="s">
        <v>18</v>
      </c>
      <c r="N15" s="72" t="s">
        <v>14</v>
      </c>
      <c r="O15" s="72" t="s">
        <v>15</v>
      </c>
      <c r="P15" s="73" t="s">
        <v>17</v>
      </c>
      <c r="Q15" s="73" t="s">
        <v>18</v>
      </c>
      <c r="R15" s="72" t="s">
        <v>14</v>
      </c>
      <c r="S15" s="72" t="s">
        <v>15</v>
      </c>
      <c r="T15" s="73" t="s">
        <v>17</v>
      </c>
      <c r="U15" s="73" t="s">
        <v>18</v>
      </c>
      <c r="V15" s="72" t="s">
        <v>14</v>
      </c>
      <c r="W15" s="72" t="s">
        <v>15</v>
      </c>
      <c r="X15" s="73" t="s">
        <v>17</v>
      </c>
      <c r="Y15" s="73" t="s">
        <v>18</v>
      </c>
      <c r="Z15" s="73" t="s">
        <v>17</v>
      </c>
      <c r="AA15" s="73" t="s">
        <v>18</v>
      </c>
      <c r="AB15" s="73" t="s">
        <v>24</v>
      </c>
      <c r="AC15" s="72" t="s">
        <v>19</v>
      </c>
      <c r="AD15" s="72" t="s">
        <v>20</v>
      </c>
      <c r="AE15" s="72" t="s">
        <v>21</v>
      </c>
      <c r="AF15" s="286"/>
    </row>
    <row r="16" spans="1:32" ht="45" customHeight="1">
      <c r="A16" s="1"/>
      <c r="B16" s="308" t="s">
        <v>171</v>
      </c>
      <c r="C16" s="309"/>
      <c r="D16" s="10" t="s">
        <v>172</v>
      </c>
      <c r="E16" s="11">
        <v>0.8</v>
      </c>
      <c r="F16" s="158">
        <f>(F21*0.8)</f>
        <v>457742</v>
      </c>
      <c r="G16" s="158">
        <f>(G21*0.8)</f>
        <v>254646.88800000001</v>
      </c>
      <c r="H16" s="75"/>
      <c r="I16" s="76"/>
      <c r="J16" s="77"/>
      <c r="K16" s="77"/>
      <c r="L16" s="1"/>
      <c r="M16" s="78"/>
      <c r="N16" s="77"/>
      <c r="O16" s="77"/>
      <c r="P16" s="1"/>
      <c r="Q16" s="78"/>
      <c r="R16" s="77"/>
      <c r="S16" s="77"/>
      <c r="T16" s="1"/>
      <c r="U16" s="78"/>
      <c r="V16" s="77"/>
      <c r="W16" s="77"/>
      <c r="X16" s="1"/>
      <c r="Y16" s="79"/>
      <c r="Z16" s="65">
        <v>5202</v>
      </c>
      <c r="AA16" s="5">
        <v>1734</v>
      </c>
      <c r="AB16" s="75"/>
      <c r="AC16" s="79"/>
      <c r="AD16" s="79"/>
      <c r="AE16" s="122"/>
      <c r="AF16" s="13"/>
    </row>
    <row r="17" spans="1:32" ht="45" customHeight="1">
      <c r="A17" s="1"/>
      <c r="B17" s="308" t="s">
        <v>173</v>
      </c>
      <c r="C17" s="309"/>
      <c r="D17" s="10" t="s">
        <v>174</v>
      </c>
      <c r="E17" s="11">
        <v>0.1</v>
      </c>
      <c r="F17" s="158">
        <f>(F21*0.1)</f>
        <v>57217.75</v>
      </c>
      <c r="G17" s="158">
        <f>(G21*0.1)</f>
        <v>31830.861000000001</v>
      </c>
      <c r="H17" s="75"/>
      <c r="I17" s="76"/>
      <c r="J17" s="77"/>
      <c r="K17" s="77"/>
      <c r="L17" s="1"/>
      <c r="M17" s="78"/>
      <c r="N17" s="77"/>
      <c r="O17" s="77"/>
      <c r="P17" s="1"/>
      <c r="Q17" s="78"/>
      <c r="R17" s="77"/>
      <c r="S17" s="77"/>
      <c r="T17" s="1"/>
      <c r="U17" s="78"/>
      <c r="V17" s="77"/>
      <c r="W17" s="77"/>
      <c r="X17" s="1"/>
      <c r="Y17" s="79"/>
      <c r="Z17" s="65">
        <v>60</v>
      </c>
      <c r="AA17" s="5">
        <v>60</v>
      </c>
      <c r="AB17" s="75"/>
      <c r="AC17" s="79"/>
      <c r="AD17" s="79"/>
      <c r="AE17" s="174"/>
      <c r="AF17" s="174"/>
    </row>
    <row r="18" spans="1:32" ht="45" customHeight="1">
      <c r="A18" s="1"/>
      <c r="B18" s="308" t="s">
        <v>175</v>
      </c>
      <c r="C18" s="309"/>
      <c r="D18" s="10" t="s">
        <v>30</v>
      </c>
      <c r="E18" s="11">
        <v>7.0000000000000007E-2</v>
      </c>
      <c r="F18" s="158">
        <f>(F21*0.07)</f>
        <v>40052.425000000003</v>
      </c>
      <c r="G18" s="158">
        <f>(G21*0.07)</f>
        <v>22281.602699999999</v>
      </c>
      <c r="H18" s="75"/>
      <c r="I18" s="76"/>
      <c r="J18" s="77"/>
      <c r="K18" s="77"/>
      <c r="L18" s="1"/>
      <c r="M18" s="78"/>
      <c r="N18" s="77"/>
      <c r="O18" s="77"/>
      <c r="P18" s="1"/>
      <c r="Q18" s="78"/>
      <c r="R18" s="77"/>
      <c r="S18" s="77"/>
      <c r="T18" s="1"/>
      <c r="U18" s="78"/>
      <c r="V18" s="77"/>
      <c r="W18" s="77"/>
      <c r="X18" s="1"/>
      <c r="Y18" s="79"/>
      <c r="Z18" s="65">
        <v>45</v>
      </c>
      <c r="AA18" s="5">
        <v>48</v>
      </c>
      <c r="AB18" s="75"/>
      <c r="AC18" s="79"/>
      <c r="AD18" s="79"/>
      <c r="AE18" s="174"/>
      <c r="AF18" s="174"/>
    </row>
    <row r="19" spans="1:32" ht="45" customHeight="1">
      <c r="A19" s="1"/>
      <c r="B19" s="63"/>
      <c r="C19" s="64" t="s">
        <v>176</v>
      </c>
      <c r="D19" s="10" t="s">
        <v>177</v>
      </c>
      <c r="E19" s="11">
        <v>0.02</v>
      </c>
      <c r="F19" s="158">
        <f>(F21*0.02)</f>
        <v>11443.550000000001</v>
      </c>
      <c r="G19" s="158">
        <f>(G21*0.02)</f>
        <v>6366.1722</v>
      </c>
      <c r="H19" s="75"/>
      <c r="I19" s="76"/>
      <c r="J19" s="77"/>
      <c r="K19" s="77"/>
      <c r="L19" s="1"/>
      <c r="M19" s="78"/>
      <c r="N19" s="77"/>
      <c r="O19" s="77"/>
      <c r="P19" s="1"/>
      <c r="Q19" s="78"/>
      <c r="R19" s="77"/>
      <c r="S19" s="77"/>
      <c r="T19" s="1"/>
      <c r="U19" s="78"/>
      <c r="V19" s="77"/>
      <c r="W19" s="77"/>
      <c r="X19" s="1"/>
      <c r="Y19" s="79"/>
      <c r="Z19" s="65">
        <v>0</v>
      </c>
      <c r="AA19" s="5">
        <v>0</v>
      </c>
      <c r="AB19" s="75"/>
      <c r="AC19" s="79"/>
      <c r="AD19" s="79"/>
      <c r="AE19" s="182"/>
      <c r="AF19" s="182"/>
    </row>
    <row r="20" spans="1:32" ht="45" customHeight="1">
      <c r="A20" s="1"/>
      <c r="B20" s="308" t="s">
        <v>178</v>
      </c>
      <c r="C20" s="309"/>
      <c r="D20" s="10" t="s">
        <v>59</v>
      </c>
      <c r="E20" s="11">
        <v>0.01</v>
      </c>
      <c r="F20" s="158">
        <f>(F21*0.01)</f>
        <v>5721.7750000000005</v>
      </c>
      <c r="G20" s="158">
        <f>(G21*0.01)</f>
        <v>3183.0861</v>
      </c>
      <c r="H20" s="75"/>
      <c r="I20" s="76"/>
      <c r="J20" s="77"/>
      <c r="K20" s="77"/>
      <c r="L20" s="1"/>
      <c r="M20" s="78"/>
      <c r="N20" s="77"/>
      <c r="O20" s="77"/>
      <c r="P20" s="1"/>
      <c r="Q20" s="78"/>
      <c r="R20" s="77"/>
      <c r="S20" s="77"/>
      <c r="T20" s="1"/>
      <c r="U20" s="78"/>
      <c r="V20" s="77"/>
      <c r="W20" s="77"/>
      <c r="X20" s="1"/>
      <c r="Y20" s="79"/>
      <c r="Z20" s="65">
        <v>0</v>
      </c>
      <c r="AA20" s="5">
        <v>0</v>
      </c>
      <c r="AB20" s="75"/>
      <c r="AC20" s="79"/>
      <c r="AD20" s="79"/>
      <c r="AE20" s="182"/>
      <c r="AF20" s="182"/>
    </row>
    <row r="21" spans="1:32" ht="45" customHeight="1">
      <c r="A21" s="273"/>
      <c r="B21" s="274"/>
      <c r="C21" s="275"/>
      <c r="D21" s="231"/>
      <c r="E21" s="232">
        <f>SUM(E16:E20)</f>
        <v>1</v>
      </c>
      <c r="F21" s="48">
        <v>572177.5</v>
      </c>
      <c r="G21" s="48">
        <v>318308.61</v>
      </c>
      <c r="H21" s="83"/>
      <c r="I21" s="83"/>
      <c r="J21" s="83"/>
      <c r="K21" s="83"/>
      <c r="L21" s="81"/>
      <c r="M21" s="84"/>
      <c r="N21" s="2"/>
      <c r="O21" s="2"/>
      <c r="P21" s="81"/>
      <c r="Q21" s="81"/>
      <c r="R21" s="83"/>
      <c r="S21" s="83"/>
      <c r="T21" s="81"/>
      <c r="U21" s="81"/>
      <c r="V21" s="83"/>
      <c r="W21" s="83"/>
      <c r="X21" s="81"/>
      <c r="Y21" s="81"/>
      <c r="Z21" s="85">
        <f>SUM(Z16:Z20)</f>
        <v>5307</v>
      </c>
      <c r="AA21" s="85">
        <f>SUM(AA16:AA20)</f>
        <v>1842</v>
      </c>
      <c r="AB21" s="85"/>
      <c r="AC21" s="233"/>
      <c r="AD21" s="233"/>
      <c r="AE21" s="182"/>
      <c r="AF21" s="182"/>
    </row>
    <row r="22" spans="1:32" ht="45" customHeight="1">
      <c r="A22" s="69"/>
      <c r="B22" s="69"/>
      <c r="C22" s="69"/>
      <c r="D22" s="69"/>
      <c r="E22" s="69"/>
      <c r="F22" s="87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</row>
    <row r="23" spans="1:32" ht="45" customHeight="1">
      <c r="A23" s="69"/>
      <c r="B23" s="157"/>
      <c r="C23" s="69"/>
      <c r="D23" s="69"/>
      <c r="E23" s="69"/>
      <c r="F23" s="87"/>
      <c r="G23" s="69"/>
      <c r="H23" s="69" t="s">
        <v>98</v>
      </c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</row>
    <row r="24" spans="1:32" ht="45" customHeight="1"/>
    <row r="25" spans="1:32" ht="45" customHeight="1"/>
    <row r="26" spans="1:32" ht="45" customHeight="1"/>
    <row r="27" spans="1:32" ht="45" customHeight="1"/>
    <row r="28" spans="1:32" ht="45" customHeight="1"/>
    <row r="29" spans="1:32" ht="45" customHeight="1"/>
    <row r="30" spans="1:32" ht="45" customHeight="1"/>
    <row r="31" spans="1:32" ht="45" customHeight="1"/>
    <row r="32" spans="1:32" ht="45" customHeight="1"/>
    <row r="33" spans="1:32" ht="45" customHeight="1"/>
    <row r="34" spans="1:32" ht="45" customHeight="1"/>
    <row r="35" spans="1:32" ht="45" customHeight="1"/>
    <row r="36" spans="1:32" ht="45" customHeight="1"/>
    <row r="37" spans="1:32" ht="45" customHeight="1"/>
    <row r="38" spans="1:32" ht="45" customHeight="1"/>
    <row r="39" spans="1:32" ht="45" customHeight="1"/>
    <row r="40" spans="1:32" ht="45" customHeight="1"/>
    <row r="41" spans="1:32" ht="45" customHeight="1"/>
    <row r="42" spans="1:32" ht="45" customHeight="1"/>
    <row r="43" spans="1:32" ht="45" customHeight="1"/>
    <row r="44" spans="1:32" ht="45" customHeight="1"/>
    <row r="45" spans="1:32" ht="45" customHeight="1"/>
    <row r="46" spans="1:32" ht="45" customHeight="1"/>
    <row r="47" spans="1:32" ht="45" customHeight="1"/>
    <row r="48" spans="1:32" s="88" customFormat="1" ht="45" customHeight="1">
      <c r="A48" s="66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</row>
    <row r="49" spans="1:32" s="67" customFormat="1" ht="36.75" customHeight="1">
      <c r="A49" s="66"/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</row>
    <row r="50" spans="1:32" s="69" customFormat="1" ht="14.25" customHeight="1">
      <c r="A50" s="66"/>
      <c r="B50" s="66"/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6"/>
    </row>
    <row r="51" spans="1:32" s="69" customFormat="1" ht="14.25" customHeight="1">
      <c r="A51" s="66"/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</row>
  </sheetData>
  <mergeCells count="33">
    <mergeCell ref="B16:C16"/>
    <mergeCell ref="B18:C18"/>
    <mergeCell ref="B20:C20"/>
    <mergeCell ref="A21:C21"/>
    <mergeCell ref="V14:W14"/>
    <mergeCell ref="B15:C15"/>
    <mergeCell ref="B17:C17"/>
    <mergeCell ref="J14:K14"/>
    <mergeCell ref="A14:C14"/>
    <mergeCell ref="D14:D15"/>
    <mergeCell ref="E14:E15"/>
    <mergeCell ref="F14:G14"/>
    <mergeCell ref="H14:I14"/>
    <mergeCell ref="X14:Y14"/>
    <mergeCell ref="Z14:AB14"/>
    <mergeCell ref="AC14:AE14"/>
    <mergeCell ref="AF14:AF15"/>
    <mergeCell ref="L14:M14"/>
    <mergeCell ref="N14:O14"/>
    <mergeCell ref="P14:Q14"/>
    <mergeCell ref="R14:S14"/>
    <mergeCell ref="T14:U14"/>
    <mergeCell ref="A1:AF1"/>
    <mergeCell ref="A2:AF2"/>
    <mergeCell ref="A3:AF3"/>
    <mergeCell ref="A11:AF11"/>
    <mergeCell ref="A12:AF12"/>
    <mergeCell ref="A4:AF4"/>
    <mergeCell ref="A5:AF5"/>
    <mergeCell ref="A6:AF6"/>
    <mergeCell ref="A8:B8"/>
    <mergeCell ref="A9:B9"/>
    <mergeCell ref="A10:B10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F52"/>
  <sheetViews>
    <sheetView zoomScaleNormal="100" workbookViewId="0">
      <selection activeCell="N9" sqref="N9"/>
    </sheetView>
  </sheetViews>
  <sheetFormatPr baseColWidth="10" defaultColWidth="11.5703125" defaultRowHeight="15"/>
  <cols>
    <col min="1" max="1" width="5.42578125" style="89" customWidth="1"/>
    <col min="2" max="2" width="12" style="89" customWidth="1"/>
    <col min="3" max="3" width="28.7109375" style="89" customWidth="1"/>
    <col min="4" max="4" width="13.85546875" style="89" customWidth="1"/>
    <col min="5" max="5" width="10.5703125" style="89" customWidth="1"/>
    <col min="6" max="6" width="26.140625" style="89" customWidth="1"/>
    <col min="7" max="7" width="14.42578125" style="89" customWidth="1"/>
    <col min="8" max="8" width="12.5703125" style="89" customWidth="1"/>
    <col min="9" max="9" width="10.140625" style="89" customWidth="1"/>
    <col min="10" max="10" width="10.85546875" style="89" hidden="1" customWidth="1"/>
    <col min="11" max="11" width="5.42578125" style="89" customWidth="1"/>
    <col min="12" max="12" width="4.7109375" style="89" customWidth="1"/>
    <col min="13" max="13" width="5.28515625" style="89" customWidth="1"/>
    <col min="14" max="14" width="33.140625" style="89" customWidth="1"/>
    <col min="15" max="16384" width="11.5703125" style="89"/>
  </cols>
  <sheetData>
    <row r="1" spans="1:32">
      <c r="A1" s="431" t="s">
        <v>348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  <c r="L1" s="431"/>
      <c r="M1" s="431"/>
      <c r="N1" s="431"/>
      <c r="O1" s="432"/>
      <c r="P1" s="432"/>
      <c r="Q1" s="432"/>
      <c r="R1" s="432"/>
      <c r="S1" s="432"/>
      <c r="T1" s="432"/>
      <c r="U1" s="432"/>
      <c r="V1" s="432"/>
      <c r="W1" s="432"/>
      <c r="X1" s="432"/>
      <c r="Y1" s="432"/>
      <c r="Z1" s="432"/>
      <c r="AA1" s="432"/>
      <c r="AB1" s="432"/>
      <c r="AC1" s="432"/>
      <c r="AD1" s="432"/>
      <c r="AE1" s="432"/>
      <c r="AF1" s="432"/>
    </row>
    <row r="2" spans="1:32">
      <c r="A2" s="292" t="s">
        <v>349</v>
      </c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2"/>
      <c r="N2" s="292"/>
      <c r="O2" s="433"/>
      <c r="P2" s="433"/>
      <c r="Q2" s="433"/>
      <c r="R2" s="433"/>
      <c r="S2" s="433"/>
      <c r="T2" s="433"/>
      <c r="U2" s="433"/>
      <c r="V2" s="433"/>
      <c r="W2" s="433"/>
      <c r="X2" s="433"/>
      <c r="Y2" s="433"/>
      <c r="Z2" s="433"/>
      <c r="AA2" s="433"/>
      <c r="AB2" s="433"/>
      <c r="AC2" s="433"/>
      <c r="AD2" s="433"/>
      <c r="AE2" s="433"/>
      <c r="AF2" s="433"/>
    </row>
    <row r="3" spans="1:32" hidden="1">
      <c r="A3" s="310" t="s">
        <v>25</v>
      </c>
      <c r="B3" s="310"/>
      <c r="C3" s="310"/>
      <c r="D3" s="310"/>
      <c r="E3" s="310"/>
      <c r="F3" s="310"/>
      <c r="G3" s="310"/>
      <c r="H3" s="310"/>
      <c r="I3" s="310"/>
      <c r="J3" s="310"/>
      <c r="K3" s="310"/>
      <c r="L3" s="310"/>
      <c r="M3" s="310"/>
      <c r="N3" s="310"/>
    </row>
    <row r="4" spans="1:32" hidden="1">
      <c r="A4" s="310" t="s">
        <v>26</v>
      </c>
      <c r="B4" s="310"/>
      <c r="C4" s="310"/>
      <c r="D4" s="310"/>
      <c r="E4" s="310"/>
      <c r="F4" s="310"/>
      <c r="G4" s="310"/>
      <c r="H4" s="310"/>
      <c r="I4" s="310"/>
      <c r="J4" s="310"/>
      <c r="K4" s="310"/>
      <c r="L4" s="310"/>
      <c r="M4" s="310"/>
      <c r="N4" s="310"/>
    </row>
    <row r="5" spans="1:32" hidden="1">
      <c r="A5" s="310" t="s">
        <v>27</v>
      </c>
      <c r="B5" s="310"/>
      <c r="C5" s="310"/>
      <c r="D5" s="310"/>
      <c r="E5" s="310"/>
      <c r="F5" s="310"/>
      <c r="G5" s="310"/>
      <c r="H5" s="310"/>
      <c r="I5" s="310"/>
      <c r="J5" s="310"/>
      <c r="K5" s="310"/>
      <c r="L5" s="310"/>
      <c r="M5" s="310"/>
      <c r="N5" s="310"/>
    </row>
    <row r="6" spans="1:32">
      <c r="A6" s="293" t="s">
        <v>339</v>
      </c>
      <c r="B6" s="293"/>
      <c r="C6" s="293"/>
      <c r="D6" s="293"/>
      <c r="E6" s="293"/>
      <c r="F6" s="293"/>
      <c r="G6" s="293"/>
      <c r="H6" s="293"/>
      <c r="I6" s="293"/>
      <c r="J6" s="293"/>
      <c r="K6" s="293"/>
      <c r="L6" s="293"/>
      <c r="M6" s="293"/>
      <c r="N6" s="293"/>
      <c r="O6" s="434"/>
      <c r="P6" s="434"/>
      <c r="Q6" s="434"/>
      <c r="R6" s="434"/>
      <c r="S6" s="434"/>
      <c r="T6" s="434"/>
      <c r="U6" s="434"/>
      <c r="V6" s="434"/>
      <c r="W6" s="434"/>
      <c r="X6" s="434"/>
      <c r="Y6" s="434"/>
      <c r="Z6" s="434"/>
      <c r="AA6" s="434"/>
      <c r="AB6" s="434"/>
      <c r="AC6" s="434"/>
      <c r="AD6" s="434"/>
      <c r="AE6" s="434"/>
      <c r="AF6" s="434"/>
    </row>
    <row r="7" spans="1:32">
      <c r="A7" s="294" t="s">
        <v>350</v>
      </c>
      <c r="B7" s="294"/>
      <c r="C7" s="270" t="s">
        <v>351</v>
      </c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</row>
    <row r="8" spans="1:32">
      <c r="A8" s="294" t="s">
        <v>352</v>
      </c>
      <c r="B8" s="435"/>
      <c r="C8" s="270">
        <v>12</v>
      </c>
      <c r="D8" s="90"/>
      <c r="E8" s="90"/>
      <c r="F8" s="90"/>
      <c r="G8" s="90"/>
    </row>
    <row r="9" spans="1:32">
      <c r="A9" s="294" t="s">
        <v>360</v>
      </c>
      <c r="B9" s="435"/>
      <c r="C9" s="433" t="s">
        <v>361</v>
      </c>
      <c r="D9" s="90"/>
      <c r="E9" s="90"/>
      <c r="F9" s="90"/>
      <c r="G9" s="90"/>
      <c r="N9" s="241"/>
    </row>
    <row r="10" spans="1:32">
      <c r="A10" s="311" t="s">
        <v>0</v>
      </c>
      <c r="B10" s="312" t="s">
        <v>0</v>
      </c>
      <c r="C10" s="312"/>
      <c r="D10" s="312"/>
      <c r="E10" s="312"/>
      <c r="F10" s="312"/>
      <c r="G10" s="312"/>
      <c r="H10" s="312"/>
      <c r="I10" s="312"/>
      <c r="J10" s="312"/>
      <c r="K10" s="312"/>
      <c r="L10" s="312"/>
      <c r="M10" s="312"/>
      <c r="N10" s="313"/>
    </row>
    <row r="11" spans="1:32" ht="33.75" customHeight="1">
      <c r="A11" s="314" t="s">
        <v>97</v>
      </c>
      <c r="B11" s="315"/>
      <c r="C11" s="315"/>
      <c r="D11" s="315"/>
      <c r="E11" s="315"/>
      <c r="F11" s="315"/>
      <c r="G11" s="315"/>
      <c r="H11" s="315"/>
      <c r="I11" s="315"/>
      <c r="J11" s="315"/>
      <c r="K11" s="315"/>
      <c r="L11" s="315"/>
      <c r="M11" s="315"/>
      <c r="N11" s="316"/>
    </row>
    <row r="13" spans="1:32" ht="12.75" customHeight="1">
      <c r="A13" s="317" t="s">
        <v>1</v>
      </c>
      <c r="B13" s="318"/>
      <c r="C13" s="319"/>
      <c r="D13" s="320" t="s">
        <v>3</v>
      </c>
      <c r="E13" s="320" t="s">
        <v>5</v>
      </c>
      <c r="F13" s="322" t="s">
        <v>6</v>
      </c>
      <c r="G13" s="323"/>
      <c r="H13" s="324" t="s">
        <v>22</v>
      </c>
      <c r="I13" s="324"/>
      <c r="J13" s="324"/>
      <c r="K13" s="322" t="s">
        <v>12</v>
      </c>
      <c r="L13" s="325"/>
      <c r="M13" s="323"/>
      <c r="N13" s="326" t="s">
        <v>23</v>
      </c>
    </row>
    <row r="14" spans="1:32">
      <c r="A14" s="91" t="s">
        <v>13</v>
      </c>
      <c r="B14" s="324" t="s">
        <v>2</v>
      </c>
      <c r="C14" s="324"/>
      <c r="D14" s="321"/>
      <c r="E14" s="321"/>
      <c r="F14" s="92" t="s">
        <v>14</v>
      </c>
      <c r="G14" s="92" t="s">
        <v>15</v>
      </c>
      <c r="H14" s="93" t="s">
        <v>17</v>
      </c>
      <c r="I14" s="93" t="s">
        <v>18</v>
      </c>
      <c r="J14" s="93" t="s">
        <v>24</v>
      </c>
      <c r="K14" s="92" t="s">
        <v>19</v>
      </c>
      <c r="L14" s="92" t="s">
        <v>20</v>
      </c>
      <c r="M14" s="92" t="s">
        <v>21</v>
      </c>
      <c r="N14" s="326"/>
    </row>
    <row r="15" spans="1:32">
      <c r="A15" s="91"/>
      <c r="B15" s="94"/>
      <c r="C15" s="95"/>
      <c r="D15" s="92"/>
      <c r="E15" s="92"/>
      <c r="F15" s="96">
        <v>428891.09</v>
      </c>
      <c r="G15" s="96">
        <v>490758.1</v>
      </c>
      <c r="H15" s="97"/>
      <c r="I15" s="93"/>
      <c r="J15" s="98"/>
      <c r="K15" s="92"/>
      <c r="L15" s="92"/>
      <c r="M15" s="92"/>
      <c r="N15" s="99"/>
    </row>
    <row r="16" spans="1:32">
      <c r="A16" s="14"/>
      <c r="B16" s="327" t="s">
        <v>48</v>
      </c>
      <c r="C16" s="328"/>
      <c r="D16" s="15" t="s">
        <v>49</v>
      </c>
      <c r="E16" s="16">
        <v>0.05</v>
      </c>
      <c r="F16" s="58">
        <f>F15*E16</f>
        <v>21444.554500000002</v>
      </c>
      <c r="G16" s="58">
        <f>G15*E16</f>
        <v>24537.904999999999</v>
      </c>
      <c r="H16" s="21">
        <v>9</v>
      </c>
      <c r="I16" s="21">
        <v>12</v>
      </c>
      <c r="J16" s="100"/>
      <c r="K16" s="101"/>
      <c r="L16" s="101"/>
      <c r="M16" s="101"/>
      <c r="N16" s="333" t="s">
        <v>319</v>
      </c>
    </row>
    <row r="17" spans="1:14">
      <c r="A17" s="14"/>
      <c r="B17" s="329"/>
      <c r="C17" s="330"/>
      <c r="D17" s="15" t="s">
        <v>30</v>
      </c>
      <c r="E17" s="16">
        <v>0.05</v>
      </c>
      <c r="F17" s="58">
        <f>F15*E17</f>
        <v>21444.554500000002</v>
      </c>
      <c r="G17" s="58">
        <f>G15*E17</f>
        <v>24537.904999999999</v>
      </c>
      <c r="H17" s="21">
        <v>450</v>
      </c>
      <c r="I17" s="21">
        <v>441</v>
      </c>
      <c r="J17" s="100"/>
      <c r="K17" s="101"/>
      <c r="L17" s="101"/>
      <c r="M17" s="101"/>
      <c r="N17" s="334"/>
    </row>
    <row r="18" spans="1:14">
      <c r="A18" s="14"/>
      <c r="B18" s="329"/>
      <c r="C18" s="330"/>
      <c r="D18" s="15" t="s">
        <v>34</v>
      </c>
      <c r="E18" s="16">
        <v>2.5000000000000001E-2</v>
      </c>
      <c r="F18" s="58">
        <f>F15*E18</f>
        <v>10722.277250000001</v>
      </c>
      <c r="G18" s="58">
        <f>G15*E18</f>
        <v>12268.952499999999</v>
      </c>
      <c r="H18" s="21">
        <v>27</v>
      </c>
      <c r="I18" s="21">
        <v>6</v>
      </c>
      <c r="J18" s="100"/>
      <c r="K18" s="101"/>
      <c r="L18" s="101"/>
      <c r="M18" s="101"/>
      <c r="N18" s="334"/>
    </row>
    <row r="19" spans="1:14">
      <c r="A19" s="14"/>
      <c r="B19" s="331"/>
      <c r="C19" s="332"/>
      <c r="D19" s="15" t="s">
        <v>30</v>
      </c>
      <c r="E19" s="16">
        <v>2.5000000000000001E-2</v>
      </c>
      <c r="F19" s="58">
        <f>F15*E19</f>
        <v>10722.277250000001</v>
      </c>
      <c r="G19" s="58">
        <f>G15*E19</f>
        <v>12268.952499999999</v>
      </c>
      <c r="H19" s="21">
        <v>450</v>
      </c>
      <c r="I19" s="21">
        <v>182</v>
      </c>
      <c r="J19" s="100"/>
      <c r="K19" s="101"/>
      <c r="L19" s="101"/>
      <c r="M19" s="101"/>
      <c r="N19" s="335"/>
    </row>
    <row r="20" spans="1:14" ht="45">
      <c r="A20" s="14"/>
      <c r="B20" s="336" t="s">
        <v>50</v>
      </c>
      <c r="C20" s="337"/>
      <c r="D20" s="15" t="s">
        <v>51</v>
      </c>
      <c r="E20" s="16">
        <v>0.1</v>
      </c>
      <c r="F20" s="58">
        <f>F15*E20</f>
        <v>42889.109000000004</v>
      </c>
      <c r="G20" s="58">
        <f>G15*E20</f>
        <v>49075.81</v>
      </c>
      <c r="H20" s="21">
        <v>18</v>
      </c>
      <c r="I20" s="21">
        <f>+'[1]ENERO 2018'!H16+'[1]FEBRERO 2018'!H16+'[1]MARZO 2018'!H18+'[1]ABRIL  2018'!H16+'[1]MAYO 2018'!H16+'[1]JUNIO 2018'!H18</f>
        <v>0</v>
      </c>
      <c r="J20" s="100"/>
      <c r="K20" s="101"/>
      <c r="L20" s="101"/>
      <c r="M20" s="101"/>
      <c r="N20" s="102" t="s">
        <v>320</v>
      </c>
    </row>
    <row r="21" spans="1:14">
      <c r="A21" s="14"/>
      <c r="B21" s="327" t="s">
        <v>52</v>
      </c>
      <c r="C21" s="328"/>
      <c r="D21" s="338" t="s">
        <v>53</v>
      </c>
      <c r="E21" s="340">
        <v>0.25</v>
      </c>
      <c r="F21" s="58">
        <f>F15*E21</f>
        <v>107222.77250000001</v>
      </c>
      <c r="G21" s="346">
        <f>G15*E21</f>
        <v>122689.52499999999</v>
      </c>
      <c r="H21" s="342">
        <v>1350</v>
      </c>
      <c r="I21" s="342">
        <v>2614</v>
      </c>
      <c r="J21" s="100"/>
      <c r="K21" s="344"/>
      <c r="L21" s="344"/>
      <c r="M21" s="344"/>
      <c r="N21" s="333" t="s">
        <v>104</v>
      </c>
    </row>
    <row r="22" spans="1:14">
      <c r="A22" s="14"/>
      <c r="B22" s="331"/>
      <c r="C22" s="332"/>
      <c r="D22" s="339"/>
      <c r="E22" s="341"/>
      <c r="F22" s="58">
        <f>F15*E22</f>
        <v>0</v>
      </c>
      <c r="G22" s="347">
        <f t="shared" ref="G22" si="0">G19*E22</f>
        <v>0</v>
      </c>
      <c r="H22" s="343"/>
      <c r="I22" s="343"/>
      <c r="J22" s="100"/>
      <c r="K22" s="345"/>
      <c r="L22" s="345"/>
      <c r="M22" s="345"/>
      <c r="N22" s="335"/>
    </row>
    <row r="23" spans="1:14" ht="30">
      <c r="A23" s="14"/>
      <c r="B23" s="327" t="s">
        <v>54</v>
      </c>
      <c r="C23" s="328"/>
      <c r="D23" s="15" t="s">
        <v>30</v>
      </c>
      <c r="E23" s="16">
        <v>0.04</v>
      </c>
      <c r="F23" s="58">
        <f>F15*E23</f>
        <v>17155.643600000003</v>
      </c>
      <c r="G23" s="58">
        <f>G15*E23</f>
        <v>19630.324000000001</v>
      </c>
      <c r="H23" s="21">
        <v>150</v>
      </c>
      <c r="I23" s="21">
        <v>142</v>
      </c>
      <c r="J23" s="100"/>
      <c r="K23" s="101"/>
      <c r="L23" s="101"/>
      <c r="M23" s="101"/>
      <c r="N23" s="102" t="s">
        <v>105</v>
      </c>
    </row>
    <row r="24" spans="1:14">
      <c r="A24" s="14"/>
      <c r="B24" s="329"/>
      <c r="C24" s="330"/>
      <c r="D24" s="15" t="s">
        <v>55</v>
      </c>
      <c r="E24" s="16">
        <v>0.03</v>
      </c>
      <c r="F24" s="58">
        <f>F15*E24</f>
        <v>12866.7327</v>
      </c>
      <c r="G24" s="58">
        <f>G15*E24</f>
        <v>14722.742999999999</v>
      </c>
      <c r="H24" s="21">
        <v>250</v>
      </c>
      <c r="I24" s="21">
        <v>80</v>
      </c>
      <c r="J24" s="100"/>
      <c r="K24" s="101"/>
      <c r="L24" s="101"/>
      <c r="M24" s="101"/>
      <c r="N24" s="102" t="s">
        <v>106</v>
      </c>
    </row>
    <row r="25" spans="1:14" ht="30">
      <c r="A25" s="14"/>
      <c r="B25" s="331"/>
      <c r="C25" s="332"/>
      <c r="D25" s="15" t="s">
        <v>46</v>
      </c>
      <c r="E25" s="16">
        <v>0.03</v>
      </c>
      <c r="F25" s="58">
        <f>F15*E25</f>
        <v>12866.7327</v>
      </c>
      <c r="G25" s="58">
        <f>G15*E25</f>
        <v>14722.742999999999</v>
      </c>
      <c r="H25" s="21">
        <v>450</v>
      </c>
      <c r="I25" s="21">
        <v>370</v>
      </c>
      <c r="J25" s="100"/>
      <c r="K25" s="101"/>
      <c r="L25" s="101"/>
      <c r="M25" s="101"/>
      <c r="N25" s="102" t="s">
        <v>107</v>
      </c>
    </row>
    <row r="26" spans="1:14" ht="43.5" customHeight="1">
      <c r="A26" s="14"/>
      <c r="B26" s="355" t="s">
        <v>56</v>
      </c>
      <c r="C26" s="356"/>
      <c r="D26" s="15" t="s">
        <v>36</v>
      </c>
      <c r="E26" s="16">
        <v>0.1</v>
      </c>
      <c r="F26" s="58">
        <f>F15*E26</f>
        <v>42889.109000000004</v>
      </c>
      <c r="G26" s="58">
        <f>G15*E26</f>
        <v>49075.81</v>
      </c>
      <c r="H26" s="21">
        <v>2</v>
      </c>
      <c r="I26" s="21">
        <v>2</v>
      </c>
      <c r="J26" s="100"/>
      <c r="K26" s="101"/>
      <c r="L26" s="101"/>
      <c r="M26" s="101"/>
      <c r="N26" s="102" t="s">
        <v>321</v>
      </c>
    </row>
    <row r="27" spans="1:14" ht="36" customHeight="1">
      <c r="A27" s="14"/>
      <c r="B27" s="355" t="s">
        <v>57</v>
      </c>
      <c r="C27" s="356"/>
      <c r="D27" s="15" t="s">
        <v>30</v>
      </c>
      <c r="E27" s="16">
        <v>0.1</v>
      </c>
      <c r="F27" s="58">
        <f>F15*E27</f>
        <v>42889.109000000004</v>
      </c>
      <c r="G27" s="58">
        <f>G15*E27</f>
        <v>49075.81</v>
      </c>
      <c r="H27" s="21">
        <v>100</v>
      </c>
      <c r="I27" s="21">
        <v>84</v>
      </c>
      <c r="J27" s="100"/>
      <c r="K27" s="101"/>
      <c r="L27" s="101"/>
      <c r="M27" s="101"/>
      <c r="N27" s="103" t="s">
        <v>321</v>
      </c>
    </row>
    <row r="28" spans="1:14">
      <c r="A28" s="14"/>
      <c r="B28" s="327" t="s">
        <v>58</v>
      </c>
      <c r="C28" s="328"/>
      <c r="D28" s="15" t="s">
        <v>30</v>
      </c>
      <c r="E28" s="16">
        <v>1.4999999999999999E-2</v>
      </c>
      <c r="F28" s="58">
        <f>F15*E28</f>
        <v>6433.3663500000002</v>
      </c>
      <c r="G28" s="58">
        <f>G15*E28</f>
        <v>7361.3714999999993</v>
      </c>
      <c r="H28" s="21">
        <v>75</v>
      </c>
      <c r="I28" s="21">
        <f>+'[1]ENERO 2018'!H24+'[1]FEBRERO 2018'!H24+'[1]MARZO 2018'!H26+'[1]ABRIL  2018'!H24+'[1]MAYO 2018'!H24+'[1]JUNIO 2018'!H26</f>
        <v>1</v>
      </c>
      <c r="J28" s="100"/>
      <c r="K28" s="101"/>
      <c r="L28" s="101"/>
      <c r="M28" s="101"/>
      <c r="N28" s="333" t="s">
        <v>108</v>
      </c>
    </row>
    <row r="29" spans="1:14">
      <c r="A29" s="14"/>
      <c r="B29" s="329"/>
      <c r="C29" s="330"/>
      <c r="D29" s="15" t="s">
        <v>59</v>
      </c>
      <c r="E29" s="16">
        <v>5.0000000000000001E-3</v>
      </c>
      <c r="F29" s="58">
        <f>F15*E29</f>
        <v>2144.4554500000004</v>
      </c>
      <c r="G29" s="58">
        <f>G15*E29</f>
        <v>2453.7905000000001</v>
      </c>
      <c r="H29" s="21">
        <v>75</v>
      </c>
      <c r="I29" s="21">
        <f>+'[1]ENERO 2018'!H25+'[1]FEBRERO 2018'!H25+'[1]MARZO 2018'!H27+'[1]ABRIL  2018'!H25+'[1]MAYO 2018'!H25+'[1]JUNIO 2018'!H27</f>
        <v>0</v>
      </c>
      <c r="J29" s="100"/>
      <c r="K29" s="101"/>
      <c r="L29" s="101"/>
      <c r="M29" s="101"/>
      <c r="N29" s="334"/>
    </row>
    <row r="30" spans="1:14">
      <c r="A30" s="14"/>
      <c r="B30" s="331"/>
      <c r="C30" s="332"/>
      <c r="D30" s="15" t="s">
        <v>60</v>
      </c>
      <c r="E30" s="16">
        <v>5.0000000000000001E-3</v>
      </c>
      <c r="F30" s="58">
        <f>F15*E30</f>
        <v>2144.4554500000004</v>
      </c>
      <c r="G30" s="58">
        <f>G15*E30</f>
        <v>2453.7905000000001</v>
      </c>
      <c r="H30" s="21">
        <v>27</v>
      </c>
      <c r="I30" s="21">
        <f>+'[1]ENERO 2018'!H26+'[1]FEBRERO 2018'!H26+'[1]MARZO 2018'!H28+'[1]ABRIL  2018'!H26+'[1]MAYO 2018'!H26+'[1]JUNIO 2018'!H28</f>
        <v>1</v>
      </c>
      <c r="J30" s="100"/>
      <c r="K30" s="101"/>
      <c r="L30" s="101"/>
      <c r="M30" s="101"/>
      <c r="N30" s="335"/>
    </row>
    <row r="31" spans="1:14" ht="24.75" customHeight="1">
      <c r="A31" s="14"/>
      <c r="B31" s="327" t="s">
        <v>61</v>
      </c>
      <c r="C31" s="328"/>
      <c r="D31" s="15" t="s">
        <v>30</v>
      </c>
      <c r="E31" s="16">
        <v>1.4999999999999999E-2</v>
      </c>
      <c r="F31" s="58">
        <f>F15*E31</f>
        <v>6433.3663500000002</v>
      </c>
      <c r="G31" s="58">
        <f>G15*E31</f>
        <v>7361.3714999999993</v>
      </c>
      <c r="H31" s="21">
        <v>40</v>
      </c>
      <c r="I31" s="21">
        <f>+'[1]ENERO 2018'!H27+'[1]FEBRERO 2018'!H27+'[1]MARZO 2018'!H29+'[1]ABRIL  2018'!H27+'[1]MAYO 2018'!H27+'[1]JUNIO 2018'!H29</f>
        <v>1</v>
      </c>
      <c r="J31" s="100"/>
      <c r="K31" s="101"/>
      <c r="L31" s="101"/>
      <c r="M31" s="101"/>
      <c r="N31" s="357" t="s">
        <v>109</v>
      </c>
    </row>
    <row r="32" spans="1:14" ht="24.75" customHeight="1">
      <c r="A32" s="14"/>
      <c r="B32" s="331"/>
      <c r="C32" s="332"/>
      <c r="D32" s="15" t="s">
        <v>44</v>
      </c>
      <c r="E32" s="16">
        <v>1.4999999999999999E-2</v>
      </c>
      <c r="F32" s="58">
        <f>F15*E32</f>
        <v>6433.3663500000002</v>
      </c>
      <c r="G32" s="58">
        <f>G15*E32</f>
        <v>7361.3714999999993</v>
      </c>
      <c r="H32" s="21">
        <v>40</v>
      </c>
      <c r="I32" s="21">
        <f>+'[1]ENERO 2018'!H28+'[1]FEBRERO 2018'!H28+'[1]MARZO 2018'!H30+'[1]ABRIL  2018'!H28+'[1]MAYO 2018'!H28+'[1]JUNIO 2018'!H30</f>
        <v>140</v>
      </c>
      <c r="J32" s="100"/>
      <c r="K32" s="101"/>
      <c r="L32" s="101"/>
      <c r="M32" s="101"/>
      <c r="N32" s="358"/>
    </row>
    <row r="33" spans="1:14" ht="24.75" customHeight="1">
      <c r="A33" s="14"/>
      <c r="B33" s="327" t="s">
        <v>185</v>
      </c>
      <c r="C33" s="328"/>
      <c r="D33" s="15" t="s">
        <v>62</v>
      </c>
      <c r="E33" s="16">
        <v>0.02</v>
      </c>
      <c r="F33" s="58">
        <f>F15*E33</f>
        <v>8577.8218000000015</v>
      </c>
      <c r="G33" s="58">
        <f>G15*E33</f>
        <v>9815.1620000000003</v>
      </c>
      <c r="H33" s="21">
        <v>216</v>
      </c>
      <c r="I33" s="21">
        <v>281</v>
      </c>
      <c r="J33" s="100"/>
      <c r="K33" s="101"/>
      <c r="L33" s="101"/>
      <c r="M33" s="101"/>
      <c r="N33" s="333" t="s">
        <v>322</v>
      </c>
    </row>
    <row r="34" spans="1:14" ht="24.75" customHeight="1">
      <c r="A34" s="14"/>
      <c r="B34" s="329"/>
      <c r="C34" s="330"/>
      <c r="D34" s="15" t="s">
        <v>30</v>
      </c>
      <c r="E34" s="16">
        <v>0.01</v>
      </c>
      <c r="F34" s="58">
        <f>F15*E34</f>
        <v>4288.9109000000008</v>
      </c>
      <c r="G34" s="58">
        <f>G15*E34</f>
        <v>4907.5810000000001</v>
      </c>
      <c r="H34" s="21">
        <v>450</v>
      </c>
      <c r="I34" s="21">
        <v>26</v>
      </c>
      <c r="J34" s="100"/>
      <c r="K34" s="101"/>
      <c r="L34" s="101"/>
      <c r="M34" s="101"/>
      <c r="N34" s="334"/>
    </row>
    <row r="35" spans="1:14" ht="24.75" customHeight="1">
      <c r="A35" s="14"/>
      <c r="B35" s="329"/>
      <c r="C35" s="330"/>
      <c r="D35" s="15" t="s">
        <v>33</v>
      </c>
      <c r="E35" s="16">
        <v>0.01</v>
      </c>
      <c r="F35" s="58">
        <f>F15*E35</f>
        <v>4288.9109000000008</v>
      </c>
      <c r="G35" s="58">
        <f>G15*E35</f>
        <v>4907.5810000000001</v>
      </c>
      <c r="H35" s="21">
        <v>2</v>
      </c>
      <c r="I35" s="21">
        <f>+'[1]ENERO 2018'!H31+'[1]FEBRERO 2018'!H31+'[1]MARZO 2018'!H33+'[1]ABRIL  2018'!H31+'[1]MAYO 2018'!H31+'[1]JUNIO 2018'!H33</f>
        <v>48</v>
      </c>
      <c r="J35" s="100"/>
      <c r="K35" s="101"/>
      <c r="L35" s="101"/>
      <c r="M35" s="101"/>
      <c r="N35" s="334"/>
    </row>
    <row r="36" spans="1:14" ht="24.75" customHeight="1">
      <c r="A36" s="14"/>
      <c r="B36" s="331"/>
      <c r="C36" s="332"/>
      <c r="D36" s="15" t="s">
        <v>30</v>
      </c>
      <c r="E36" s="16">
        <v>0.01</v>
      </c>
      <c r="F36" s="58">
        <f>F15*E36</f>
        <v>4288.9109000000008</v>
      </c>
      <c r="G36" s="58">
        <f>G15*E36</f>
        <v>4907.5810000000001</v>
      </c>
      <c r="H36" s="21">
        <v>270</v>
      </c>
      <c r="I36" s="21">
        <f>+'[1]ENERO 2018'!H32+'[1]FEBRERO 2018'!H32+'[1]MARZO 2018'!H34+'[1]ABRIL  2018'!H32+'[1]MAYO 2018'!H32+'[1]JUNIO 2018'!H34</f>
        <v>2</v>
      </c>
      <c r="J36" s="100"/>
      <c r="K36" s="101"/>
      <c r="L36" s="101"/>
      <c r="M36" s="101"/>
      <c r="N36" s="335"/>
    </row>
    <row r="37" spans="1:14">
      <c r="A37" s="14"/>
      <c r="B37" s="59"/>
      <c r="C37" s="60"/>
      <c r="D37" s="15" t="s">
        <v>62</v>
      </c>
      <c r="E37" s="16">
        <v>0.03</v>
      </c>
      <c r="F37" s="58">
        <f>F15*E37</f>
        <v>12866.7327</v>
      </c>
      <c r="G37" s="58">
        <f>G15*E37</f>
        <v>14722.742999999999</v>
      </c>
      <c r="H37" s="21">
        <v>84</v>
      </c>
      <c r="I37" s="21">
        <f>+'[1]ENERO 2018'!H33+'[1]FEBRERO 2018'!H33+'[1]MARZO 2018'!H35+'[1]ABRIL  2018'!H33+'[1]MAYO 2018'!H33+'[1]JUNIO 2018'!H35</f>
        <v>9</v>
      </c>
      <c r="J37" s="100"/>
      <c r="K37" s="101"/>
      <c r="L37" s="101"/>
      <c r="M37" s="101"/>
      <c r="N37" s="103"/>
    </row>
    <row r="38" spans="1:14">
      <c r="A38" s="14"/>
      <c r="B38" s="359" t="s">
        <v>63</v>
      </c>
      <c r="C38" s="360"/>
      <c r="D38" s="17" t="s">
        <v>30</v>
      </c>
      <c r="E38" s="16">
        <v>3.0000000000000001E-3</v>
      </c>
      <c r="F38" s="58">
        <f>F15*E38</f>
        <v>1286.67327</v>
      </c>
      <c r="G38" s="58">
        <f>G15*E38</f>
        <v>1472.2743</v>
      </c>
      <c r="H38" s="21">
        <v>28</v>
      </c>
      <c r="I38" s="21">
        <f>+'[1]ENERO 2018'!H34+'[1]FEBRERO 2018'!H34+'[1]MARZO 2018'!H36+'[1]ABRIL  2018'!H34+'[1]MAYO 2018'!H34+'[1]JUNIO 2018'!H36</f>
        <v>0</v>
      </c>
      <c r="J38" s="100"/>
      <c r="K38" s="101"/>
      <c r="L38" s="101"/>
      <c r="M38" s="101"/>
      <c r="N38" s="103"/>
    </row>
    <row r="39" spans="1:14">
      <c r="A39" s="14"/>
      <c r="B39" s="359"/>
      <c r="C39" s="360"/>
      <c r="D39" s="17" t="s">
        <v>33</v>
      </c>
      <c r="E39" s="16">
        <v>3.0000000000000001E-3</v>
      </c>
      <c r="F39" s="58">
        <f>F15*E39</f>
        <v>1286.67327</v>
      </c>
      <c r="G39" s="58">
        <f>G15*E39</f>
        <v>1472.2743</v>
      </c>
      <c r="H39" s="21">
        <v>1</v>
      </c>
      <c r="I39" s="21">
        <f>+'[1]ENERO 2018'!H35+'[1]FEBRERO 2018'!H35+'[1]MARZO 2018'!H37+'[1]ABRIL  2018'!H35+'[1]MAYO 2018'!H35+'[1]JUNIO 2018'!H37</f>
        <v>0</v>
      </c>
      <c r="J39" s="100"/>
      <c r="K39" s="101"/>
      <c r="L39" s="101"/>
      <c r="M39" s="101"/>
      <c r="N39" s="103"/>
    </row>
    <row r="40" spans="1:14">
      <c r="A40" s="14"/>
      <c r="B40" s="350"/>
      <c r="C40" s="351"/>
      <c r="D40" s="17" t="s">
        <v>30</v>
      </c>
      <c r="E40" s="16">
        <v>1E-3</v>
      </c>
      <c r="F40" s="58">
        <f>F15*E40</f>
        <v>428.89109000000002</v>
      </c>
      <c r="G40" s="58">
        <f>G15*E40</f>
        <v>490.75810000000001</v>
      </c>
      <c r="H40" s="21">
        <v>4</v>
      </c>
      <c r="I40" s="21">
        <f>+'[1]ENERO 2018'!H36+'[1]FEBRERO 2018'!H36+'[1]MARZO 2018'!H38+'[1]ABRIL  2018'!H36+'[1]MAYO 2018'!H36+'[1]JUNIO 2018'!H38</f>
        <v>4</v>
      </c>
      <c r="J40" s="100"/>
      <c r="K40" s="101"/>
      <c r="L40" s="101"/>
      <c r="M40" s="101"/>
      <c r="N40" s="103"/>
    </row>
    <row r="41" spans="1:14">
      <c r="A41" s="14"/>
      <c r="B41" s="348" t="s">
        <v>64</v>
      </c>
      <c r="C41" s="349"/>
      <c r="D41" s="17" t="s">
        <v>62</v>
      </c>
      <c r="E41" s="16">
        <v>1.2999999999999999E-2</v>
      </c>
      <c r="F41" s="58">
        <f>F15*E41</f>
        <v>5575.5841700000001</v>
      </c>
      <c r="G41" s="58">
        <f>G15*E41</f>
        <v>6379.8552999999993</v>
      </c>
      <c r="H41" s="21">
        <v>84</v>
      </c>
      <c r="I41" s="21">
        <f>+'[1]ENERO 2018'!H37+'[1]FEBRERO 2018'!H37+'[1]MARZO 2018'!H39+'[1]ABRIL  2018'!H37+'[1]MAYO 2018'!H37+'[1]JUNIO 2018'!H39</f>
        <v>31</v>
      </c>
      <c r="J41" s="100"/>
      <c r="K41" s="101"/>
      <c r="L41" s="101"/>
      <c r="M41" s="101"/>
      <c r="N41" s="103"/>
    </row>
    <row r="42" spans="1:14">
      <c r="A42" s="14"/>
      <c r="B42" s="359"/>
      <c r="C42" s="360"/>
      <c r="D42" s="17" t="s">
        <v>30</v>
      </c>
      <c r="E42" s="16">
        <v>3.0000000000000001E-3</v>
      </c>
      <c r="F42" s="58">
        <f>F15*E42</f>
        <v>1286.67327</v>
      </c>
      <c r="G42" s="58">
        <f>G15*E42</f>
        <v>1472.2743</v>
      </c>
      <c r="H42" s="21">
        <v>64</v>
      </c>
      <c r="I42" s="21">
        <f>+'[1]ENERO 2018'!H38+'[1]FEBRERO 2018'!H38+'[1]MARZO 2018'!H40+'[1]ABRIL  2018'!H38+'[1]MAYO 2018'!H38+'[1]JUNIO 2018'!H40</f>
        <v>2</v>
      </c>
      <c r="J42" s="100"/>
      <c r="K42" s="101"/>
      <c r="L42" s="101"/>
      <c r="M42" s="101"/>
      <c r="N42" s="103"/>
    </row>
    <row r="43" spans="1:14">
      <c r="A43" s="14"/>
      <c r="B43" s="359"/>
      <c r="C43" s="360"/>
      <c r="D43" s="17" t="s">
        <v>33</v>
      </c>
      <c r="E43" s="16">
        <v>3.0000000000000001E-3</v>
      </c>
      <c r="F43" s="58">
        <f>F15*E43</f>
        <v>1286.67327</v>
      </c>
      <c r="G43" s="58">
        <f>G15*E43</f>
        <v>1472.2743</v>
      </c>
      <c r="H43" s="21">
        <v>1</v>
      </c>
      <c r="I43" s="21">
        <f>+'[1]ENERO 2018'!H39+'[1]FEBRERO 2018'!H39+'[1]MARZO 2018'!H41+'[1]ABRIL  2018'!H39+'[1]MAYO 2018'!H39+'[1]JUNIO 2018'!H41</f>
        <v>0</v>
      </c>
      <c r="J43" s="100"/>
      <c r="K43" s="101"/>
      <c r="L43" s="101"/>
      <c r="M43" s="101"/>
      <c r="N43" s="103"/>
    </row>
    <row r="44" spans="1:14">
      <c r="A44" s="14"/>
      <c r="B44" s="350"/>
      <c r="C44" s="351"/>
      <c r="D44" s="17" t="s">
        <v>30</v>
      </c>
      <c r="E44" s="16">
        <v>1E-3</v>
      </c>
      <c r="F44" s="58">
        <f>F15*E44</f>
        <v>428.89109000000002</v>
      </c>
      <c r="G44" s="58">
        <f>G15*E44</f>
        <v>490.75810000000001</v>
      </c>
      <c r="H44" s="21">
        <v>8</v>
      </c>
      <c r="I44" s="21">
        <f>+'[1]ENERO 2018'!H40+'[1]FEBRERO 2018'!H40+'[1]MARZO 2018'!H42+'[1]ABRIL  2018'!H40+'[1]MAYO 2018'!H40+'[1]JUNIO 2018'!H42</f>
        <v>0</v>
      </c>
      <c r="J44" s="100"/>
      <c r="K44" s="101"/>
      <c r="L44" s="101"/>
      <c r="M44" s="101"/>
      <c r="N44" s="103"/>
    </row>
    <row r="45" spans="1:14">
      <c r="A45" s="14"/>
      <c r="B45" s="348" t="s">
        <v>65</v>
      </c>
      <c r="C45" s="349"/>
      <c r="D45" s="17" t="s">
        <v>36</v>
      </c>
      <c r="E45" s="16">
        <v>1.2999999999999999E-2</v>
      </c>
      <c r="F45" s="58">
        <f>F15*E45</f>
        <v>5575.5841700000001</v>
      </c>
      <c r="G45" s="58">
        <f>G15*E45</f>
        <v>6379.8552999999993</v>
      </c>
      <c r="H45" s="21">
        <v>1</v>
      </c>
      <c r="I45" s="21">
        <f>+'[1]ENERO 2018'!H41+'[1]FEBRERO 2018'!H41+'[1]MARZO 2018'!H43+'[1]ABRIL  2018'!H41+'[1]MAYO 2018'!H41+'[1]JUNIO 2018'!H43</f>
        <v>0</v>
      </c>
      <c r="J45" s="100"/>
      <c r="K45" s="101"/>
      <c r="L45" s="101"/>
      <c r="M45" s="101"/>
      <c r="N45" s="333" t="s">
        <v>110</v>
      </c>
    </row>
    <row r="46" spans="1:14" s="106" customFormat="1">
      <c r="A46" s="18"/>
      <c r="B46" s="350"/>
      <c r="C46" s="351"/>
      <c r="D46" s="17" t="s">
        <v>30</v>
      </c>
      <c r="E46" s="16">
        <v>2.5000000000000001E-2</v>
      </c>
      <c r="F46" s="58">
        <f>F15*E46</f>
        <v>10722.277250000001</v>
      </c>
      <c r="G46" s="58">
        <f>G15*E46</f>
        <v>12268.952499999999</v>
      </c>
      <c r="H46" s="21">
        <v>4</v>
      </c>
      <c r="I46" s="21">
        <v>0</v>
      </c>
      <c r="J46" s="104"/>
      <c r="K46" s="105"/>
      <c r="L46" s="105"/>
      <c r="M46" s="105"/>
      <c r="N46" s="335"/>
    </row>
    <row r="47" spans="1:14" s="90" customFormat="1" ht="25.15" customHeight="1">
      <c r="A47" s="352"/>
      <c r="B47" s="353"/>
      <c r="C47" s="354"/>
      <c r="D47" s="107"/>
      <c r="E47" s="108">
        <f>SUM(E16:E46)</f>
        <v>1.0000000000000002</v>
      </c>
      <c r="F47" s="109">
        <f>SUM(F16:F46)</f>
        <v>428891.0900000002</v>
      </c>
      <c r="G47" s="109">
        <f>SUM(G16:G46)</f>
        <v>490758.10000000003</v>
      </c>
      <c r="H47" s="110">
        <f>SUM(H16:H46)</f>
        <v>4730</v>
      </c>
      <c r="I47" s="110">
        <f>SUM(I16:I46)</f>
        <v>4479</v>
      </c>
      <c r="J47" s="110"/>
      <c r="K47" s="111"/>
      <c r="L47" s="111"/>
      <c r="M47" s="111"/>
      <c r="N47" s="19"/>
    </row>
    <row r="48" spans="1:14" ht="14.25" customHeight="1">
      <c r="F48" s="112"/>
    </row>
    <row r="49" spans="2:7" ht="14.25" customHeight="1">
      <c r="B49" s="106"/>
      <c r="F49" s="112"/>
    </row>
    <row r="50" spans="2:7">
      <c r="F50" s="113"/>
      <c r="G50" s="113"/>
    </row>
    <row r="52" spans="2:7">
      <c r="F52" s="112"/>
      <c r="G52" s="112"/>
    </row>
  </sheetData>
  <mergeCells count="46">
    <mergeCell ref="A9:B9"/>
    <mergeCell ref="B45:C46"/>
    <mergeCell ref="N45:N46"/>
    <mergeCell ref="A47:C47"/>
    <mergeCell ref="B23:C25"/>
    <mergeCell ref="B26:C26"/>
    <mergeCell ref="B27:C27"/>
    <mergeCell ref="B28:C30"/>
    <mergeCell ref="N28:N30"/>
    <mergeCell ref="B31:C32"/>
    <mergeCell ref="N31:N32"/>
    <mergeCell ref="B33:C36"/>
    <mergeCell ref="N33:N36"/>
    <mergeCell ref="B38:C40"/>
    <mergeCell ref="B41:C44"/>
    <mergeCell ref="B16:C19"/>
    <mergeCell ref="N16:N19"/>
    <mergeCell ref="B20:C20"/>
    <mergeCell ref="B21:C22"/>
    <mergeCell ref="D21:D22"/>
    <mergeCell ref="E21:E22"/>
    <mergeCell ref="H21:H22"/>
    <mergeCell ref="I21:I22"/>
    <mergeCell ref="K21:K22"/>
    <mergeCell ref="L21:L22"/>
    <mergeCell ref="M21:M22"/>
    <mergeCell ref="N21:N22"/>
    <mergeCell ref="G21:G22"/>
    <mergeCell ref="A10:N10"/>
    <mergeCell ref="A11:N11"/>
    <mergeCell ref="A13:C13"/>
    <mergeCell ref="D13:D14"/>
    <mergeCell ref="E13:E14"/>
    <mergeCell ref="F13:G13"/>
    <mergeCell ref="H13:J13"/>
    <mergeCell ref="K13:M13"/>
    <mergeCell ref="N13:N14"/>
    <mergeCell ref="B14:C14"/>
    <mergeCell ref="A6:N6"/>
    <mergeCell ref="A8:B8"/>
    <mergeCell ref="A1:N1"/>
    <mergeCell ref="A2:N2"/>
    <mergeCell ref="A3:N3"/>
    <mergeCell ref="A4:N4"/>
    <mergeCell ref="A5:N5"/>
    <mergeCell ref="A7:B7"/>
  </mergeCells>
  <pageMargins left="0.70866141732283472" right="0.70866141732283472" top="0.74803149606299213" bottom="0.74803149606299213" header="0.31496062992125984" footer="0.31496062992125984"/>
  <pageSetup scale="6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I75"/>
  <sheetViews>
    <sheetView zoomScaleNormal="100" workbookViewId="0">
      <selection activeCell="AF9" sqref="AF9"/>
    </sheetView>
  </sheetViews>
  <sheetFormatPr baseColWidth="10" defaultColWidth="11.42578125" defaultRowHeight="12.75"/>
  <cols>
    <col min="1" max="1" width="5.28515625" style="66" customWidth="1"/>
    <col min="2" max="2" width="12" style="66" customWidth="1"/>
    <col min="3" max="3" width="19.5703125" style="66" customWidth="1"/>
    <col min="4" max="4" width="8.85546875" style="66" customWidth="1"/>
    <col min="5" max="5" width="8.28515625" style="66" customWidth="1"/>
    <col min="6" max="6" width="13.7109375" style="66" customWidth="1"/>
    <col min="7" max="7" width="13.5703125" style="66" customWidth="1"/>
    <col min="8" max="9" width="10.5703125" style="66" hidden="1" customWidth="1"/>
    <col min="10" max="10" width="11.5703125" style="66" hidden="1" customWidth="1"/>
    <col min="11" max="11" width="12.42578125" style="66" hidden="1" customWidth="1"/>
    <col min="12" max="12" width="10.140625" style="66" hidden="1" customWidth="1"/>
    <col min="13" max="13" width="10.5703125" style="66" hidden="1" customWidth="1"/>
    <col min="14" max="15" width="11.140625" style="66" hidden="1" customWidth="1"/>
    <col min="16" max="17" width="10.5703125" style="66" hidden="1" customWidth="1"/>
    <col min="18" max="18" width="12" style="66" hidden="1" customWidth="1"/>
    <col min="19" max="19" width="11.140625" style="66" hidden="1" customWidth="1"/>
    <col min="20" max="22" width="10.5703125" style="66" hidden="1" customWidth="1"/>
    <col min="23" max="23" width="11.140625" style="66" hidden="1" customWidth="1"/>
    <col min="24" max="25" width="0.140625" style="66" customWidth="1"/>
    <col min="26" max="26" width="9.7109375" style="66" customWidth="1"/>
    <col min="27" max="27" width="7.28515625" style="66" customWidth="1"/>
    <col min="28" max="28" width="10.85546875" style="66" hidden="1" customWidth="1"/>
    <col min="29" max="29" width="3.7109375" style="66" customWidth="1"/>
    <col min="30" max="31" width="4" style="66" customWidth="1"/>
    <col min="32" max="32" width="23.42578125" style="66" customWidth="1"/>
    <col min="33" max="33" width="18" style="66" customWidth="1"/>
    <col min="34" max="16384" width="11.42578125" style="66"/>
  </cols>
  <sheetData>
    <row r="1" spans="1:32">
      <c r="A1" s="431" t="s">
        <v>348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  <c r="L1" s="431"/>
      <c r="M1" s="431"/>
      <c r="N1" s="431"/>
      <c r="O1" s="431"/>
      <c r="P1" s="431"/>
      <c r="Q1" s="431"/>
      <c r="R1" s="431"/>
      <c r="S1" s="431"/>
      <c r="T1" s="431"/>
      <c r="U1" s="431"/>
      <c r="V1" s="431"/>
      <c r="W1" s="431"/>
      <c r="X1" s="431"/>
      <c r="Y1" s="431"/>
      <c r="Z1" s="431"/>
      <c r="AA1" s="431"/>
      <c r="AB1" s="431"/>
      <c r="AC1" s="431"/>
      <c r="AD1" s="431"/>
      <c r="AE1" s="431"/>
      <c r="AF1" s="431"/>
    </row>
    <row r="2" spans="1:32">
      <c r="A2" s="292" t="s">
        <v>349</v>
      </c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  <c r="V2" s="292"/>
      <c r="W2" s="292"/>
      <c r="X2" s="292"/>
      <c r="Y2" s="292"/>
      <c r="Z2" s="292"/>
      <c r="AA2" s="292"/>
      <c r="AB2" s="292"/>
      <c r="AC2" s="292"/>
      <c r="AD2" s="292"/>
      <c r="AE2" s="292"/>
      <c r="AF2" s="292"/>
    </row>
    <row r="3" spans="1:32" ht="15" hidden="1">
      <c r="A3" s="379" t="s">
        <v>25</v>
      </c>
      <c r="B3" s="379"/>
      <c r="C3" s="379"/>
      <c r="D3" s="379"/>
      <c r="E3" s="379"/>
      <c r="F3" s="379"/>
      <c r="G3" s="379"/>
      <c r="H3" s="379"/>
      <c r="I3" s="379"/>
      <c r="J3" s="379"/>
      <c r="K3" s="379"/>
      <c r="L3" s="379"/>
      <c r="M3" s="379"/>
      <c r="N3" s="379"/>
      <c r="O3" s="379"/>
      <c r="P3" s="379"/>
      <c r="Q3" s="379"/>
      <c r="R3" s="379"/>
      <c r="S3" s="379"/>
      <c r="T3" s="379"/>
      <c r="U3" s="379"/>
      <c r="V3" s="379"/>
      <c r="W3" s="379"/>
      <c r="X3" s="379"/>
      <c r="Y3" s="379"/>
      <c r="Z3" s="379"/>
      <c r="AA3" s="379"/>
      <c r="AB3" s="379"/>
      <c r="AC3" s="379"/>
      <c r="AD3" s="379"/>
      <c r="AE3" s="379"/>
      <c r="AF3" s="379"/>
    </row>
    <row r="4" spans="1:32" ht="15" hidden="1">
      <c r="A4" s="379" t="s">
        <v>26</v>
      </c>
      <c r="B4" s="379"/>
      <c r="C4" s="379"/>
      <c r="D4" s="379"/>
      <c r="E4" s="379"/>
      <c r="F4" s="379"/>
      <c r="G4" s="379"/>
      <c r="H4" s="379"/>
      <c r="I4" s="379"/>
      <c r="J4" s="379"/>
      <c r="K4" s="379"/>
      <c r="L4" s="379"/>
      <c r="M4" s="379"/>
      <c r="N4" s="379"/>
      <c r="O4" s="379"/>
      <c r="P4" s="379"/>
      <c r="Q4" s="379"/>
      <c r="R4" s="379"/>
      <c r="S4" s="379"/>
      <c r="T4" s="379"/>
      <c r="U4" s="379"/>
      <c r="V4" s="379"/>
      <c r="W4" s="379"/>
      <c r="X4" s="379"/>
      <c r="Y4" s="379"/>
      <c r="Z4" s="379"/>
      <c r="AA4" s="379"/>
      <c r="AB4" s="379"/>
      <c r="AC4" s="379"/>
      <c r="AD4" s="379"/>
      <c r="AE4" s="379"/>
      <c r="AF4" s="379"/>
    </row>
    <row r="5" spans="1:32" ht="15" hidden="1">
      <c r="A5" s="379" t="s">
        <v>27</v>
      </c>
      <c r="B5" s="379"/>
      <c r="C5" s="379"/>
      <c r="D5" s="379"/>
      <c r="E5" s="379"/>
      <c r="F5" s="379"/>
      <c r="G5" s="379"/>
      <c r="H5" s="379"/>
      <c r="I5" s="379"/>
      <c r="J5" s="379"/>
      <c r="K5" s="379"/>
      <c r="L5" s="379"/>
      <c r="M5" s="379"/>
      <c r="N5" s="379"/>
      <c r="O5" s="379"/>
      <c r="P5" s="379"/>
      <c r="Q5" s="379"/>
      <c r="R5" s="379"/>
      <c r="S5" s="379"/>
      <c r="T5" s="379"/>
      <c r="U5" s="379"/>
      <c r="V5" s="379"/>
      <c r="W5" s="379"/>
      <c r="X5" s="379"/>
      <c r="Y5" s="379"/>
      <c r="Z5" s="379"/>
      <c r="AA5" s="379"/>
      <c r="AB5" s="379"/>
      <c r="AC5" s="379"/>
      <c r="AD5" s="379"/>
      <c r="AE5" s="379"/>
      <c r="AF5" s="379"/>
    </row>
    <row r="6" spans="1:32" ht="17.25" customHeight="1">
      <c r="A6" s="293" t="s">
        <v>339</v>
      </c>
      <c r="B6" s="293"/>
      <c r="C6" s="293"/>
      <c r="D6" s="293"/>
      <c r="E6" s="293"/>
      <c r="F6" s="293"/>
      <c r="G6" s="293"/>
      <c r="H6" s="293"/>
      <c r="I6" s="293"/>
      <c r="J6" s="293"/>
      <c r="K6" s="293"/>
      <c r="L6" s="293"/>
      <c r="M6" s="293"/>
      <c r="N6" s="293"/>
      <c r="O6" s="293"/>
      <c r="P6" s="293"/>
      <c r="Q6" s="293"/>
      <c r="R6" s="293"/>
      <c r="S6" s="293"/>
      <c r="T6" s="293"/>
      <c r="U6" s="293"/>
      <c r="V6" s="293"/>
      <c r="W6" s="293"/>
      <c r="X6" s="293"/>
      <c r="Y6" s="293"/>
      <c r="Z6" s="293"/>
      <c r="AA6" s="293"/>
      <c r="AB6" s="293"/>
      <c r="AC6" s="293"/>
      <c r="AD6" s="293"/>
      <c r="AE6" s="293"/>
      <c r="AF6" s="293"/>
    </row>
    <row r="7" spans="1:32">
      <c r="A7" s="294" t="s">
        <v>350</v>
      </c>
      <c r="B7" s="294"/>
      <c r="C7" s="270" t="s">
        <v>362</v>
      </c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  <c r="AA7" s="124"/>
      <c r="AB7" s="124"/>
      <c r="AC7" s="124"/>
      <c r="AD7" s="124"/>
      <c r="AE7" s="124"/>
      <c r="AF7" s="124"/>
    </row>
    <row r="8" spans="1:32">
      <c r="A8" s="294" t="s">
        <v>352</v>
      </c>
      <c r="B8" s="294"/>
      <c r="C8" s="270" t="s">
        <v>363</v>
      </c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5"/>
      <c r="Q8" s="125"/>
      <c r="R8" s="125"/>
      <c r="S8" s="125"/>
      <c r="T8" s="125"/>
      <c r="U8" s="125"/>
      <c r="V8" s="125"/>
      <c r="W8" s="125"/>
      <c r="X8" s="125"/>
      <c r="Y8" s="125"/>
      <c r="Z8" s="125"/>
      <c r="AA8" s="125"/>
      <c r="AB8" s="125"/>
      <c r="AC8" s="125"/>
      <c r="AD8" s="125"/>
      <c r="AE8" s="125"/>
      <c r="AF8" s="125"/>
    </row>
    <row r="9" spans="1:32">
      <c r="A9" s="436" t="s">
        <v>353</v>
      </c>
      <c r="B9" s="436"/>
      <c r="C9" s="433" t="s">
        <v>364</v>
      </c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5"/>
      <c r="Q9" s="125"/>
      <c r="R9" s="125"/>
      <c r="S9" s="125"/>
      <c r="T9" s="125"/>
      <c r="U9" s="125"/>
      <c r="V9" s="125"/>
      <c r="W9" s="125"/>
      <c r="X9" s="125"/>
      <c r="Y9" s="125"/>
      <c r="Z9" s="125"/>
      <c r="AA9" s="125"/>
      <c r="AB9" s="125"/>
      <c r="AC9" s="125"/>
      <c r="AD9" s="125"/>
      <c r="AE9" s="125"/>
      <c r="AF9" s="126"/>
    </row>
    <row r="10" spans="1:32" ht="0.75" customHeight="1">
      <c r="A10" s="124"/>
      <c r="B10" s="124"/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5"/>
      <c r="Q10" s="125"/>
      <c r="R10" s="125"/>
      <c r="S10" s="125"/>
      <c r="T10" s="125"/>
      <c r="U10" s="125"/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7"/>
    </row>
    <row r="11" spans="1:32">
      <c r="A11" s="381" t="s">
        <v>0</v>
      </c>
      <c r="B11" s="382" t="s">
        <v>0</v>
      </c>
      <c r="C11" s="382"/>
      <c r="D11" s="382"/>
      <c r="E11" s="382"/>
      <c r="F11" s="382"/>
      <c r="G11" s="382"/>
      <c r="H11" s="382"/>
      <c r="I11" s="382"/>
      <c r="J11" s="382"/>
      <c r="K11" s="382"/>
      <c r="L11" s="382"/>
      <c r="M11" s="382"/>
      <c r="N11" s="382"/>
      <c r="O11" s="382"/>
      <c r="P11" s="382"/>
      <c r="Q11" s="382"/>
      <c r="R11" s="382"/>
      <c r="S11" s="382"/>
      <c r="T11" s="382"/>
      <c r="U11" s="382"/>
      <c r="V11" s="382"/>
      <c r="W11" s="382"/>
      <c r="X11" s="382"/>
      <c r="Y11" s="382"/>
      <c r="Z11" s="382"/>
      <c r="AA11" s="382"/>
      <c r="AB11" s="382"/>
      <c r="AC11" s="382"/>
      <c r="AD11" s="382"/>
      <c r="AE11" s="382"/>
      <c r="AF11" s="383"/>
    </row>
    <row r="12" spans="1:32" ht="51" customHeight="1">
      <c r="A12" s="384" t="s">
        <v>128</v>
      </c>
      <c r="B12" s="385"/>
      <c r="C12" s="385"/>
      <c r="D12" s="385"/>
      <c r="E12" s="385"/>
      <c r="F12" s="385"/>
      <c r="G12" s="385"/>
      <c r="H12" s="385"/>
      <c r="I12" s="385"/>
      <c r="J12" s="385"/>
      <c r="K12" s="385"/>
      <c r="L12" s="385"/>
      <c r="M12" s="385"/>
      <c r="N12" s="385"/>
      <c r="O12" s="385"/>
      <c r="P12" s="385"/>
      <c r="Q12" s="385"/>
      <c r="R12" s="385"/>
      <c r="S12" s="385"/>
      <c r="T12" s="385"/>
      <c r="U12" s="385"/>
      <c r="V12" s="385"/>
      <c r="W12" s="385"/>
      <c r="X12" s="385"/>
      <c r="Y12" s="385"/>
      <c r="Z12" s="385"/>
      <c r="AA12" s="385"/>
      <c r="AB12" s="385"/>
      <c r="AC12" s="385"/>
      <c r="AD12" s="385"/>
      <c r="AE12" s="385"/>
      <c r="AF12" s="386"/>
    </row>
    <row r="13" spans="1:32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</row>
    <row r="14" spans="1:32" ht="12.75" customHeight="1">
      <c r="A14" s="387" t="s">
        <v>1</v>
      </c>
      <c r="B14" s="388"/>
      <c r="C14" s="389"/>
      <c r="D14" s="390" t="s">
        <v>3</v>
      </c>
      <c r="E14" s="390" t="s">
        <v>5</v>
      </c>
      <c r="F14" s="366" t="s">
        <v>6</v>
      </c>
      <c r="G14" s="366"/>
      <c r="H14" s="366" t="s">
        <v>7</v>
      </c>
      <c r="I14" s="366"/>
      <c r="J14" s="365" t="s">
        <v>8</v>
      </c>
      <c r="K14" s="365"/>
      <c r="L14" s="365" t="s">
        <v>8</v>
      </c>
      <c r="M14" s="365"/>
      <c r="N14" s="365" t="s">
        <v>28</v>
      </c>
      <c r="O14" s="365"/>
      <c r="P14" s="365" t="s">
        <v>9</v>
      </c>
      <c r="Q14" s="365"/>
      <c r="R14" s="365" t="s">
        <v>10</v>
      </c>
      <c r="S14" s="365"/>
      <c r="T14" s="365" t="s">
        <v>10</v>
      </c>
      <c r="U14" s="365"/>
      <c r="V14" s="365" t="s">
        <v>29</v>
      </c>
      <c r="W14" s="365"/>
      <c r="X14" s="365" t="s">
        <v>11</v>
      </c>
      <c r="Y14" s="365"/>
      <c r="Z14" s="365" t="s">
        <v>22</v>
      </c>
      <c r="AA14" s="365"/>
      <c r="AB14" s="365"/>
      <c r="AC14" s="366" t="s">
        <v>12</v>
      </c>
      <c r="AD14" s="366"/>
      <c r="AE14" s="366"/>
      <c r="AF14" s="367" t="s">
        <v>23</v>
      </c>
    </row>
    <row r="15" spans="1:32" ht="23.25" customHeight="1">
      <c r="A15" s="128" t="s">
        <v>13</v>
      </c>
      <c r="B15" s="365" t="s">
        <v>2</v>
      </c>
      <c r="C15" s="365"/>
      <c r="D15" s="391"/>
      <c r="E15" s="391"/>
      <c r="F15" s="129" t="s">
        <v>14</v>
      </c>
      <c r="G15" s="129" t="s">
        <v>15</v>
      </c>
      <c r="H15" s="129" t="s">
        <v>4</v>
      </c>
      <c r="I15" s="129" t="s">
        <v>16</v>
      </c>
      <c r="J15" s="129" t="s">
        <v>14</v>
      </c>
      <c r="K15" s="129" t="s">
        <v>15</v>
      </c>
      <c r="L15" s="130" t="s">
        <v>17</v>
      </c>
      <c r="M15" s="130" t="s">
        <v>18</v>
      </c>
      <c r="N15" s="129" t="s">
        <v>14</v>
      </c>
      <c r="O15" s="129" t="s">
        <v>15</v>
      </c>
      <c r="P15" s="130" t="s">
        <v>17</v>
      </c>
      <c r="Q15" s="130" t="s">
        <v>18</v>
      </c>
      <c r="R15" s="129" t="s">
        <v>14</v>
      </c>
      <c r="S15" s="129" t="s">
        <v>15</v>
      </c>
      <c r="T15" s="130" t="s">
        <v>17</v>
      </c>
      <c r="U15" s="130" t="s">
        <v>18</v>
      </c>
      <c r="V15" s="129" t="s">
        <v>14</v>
      </c>
      <c r="W15" s="129" t="s">
        <v>15</v>
      </c>
      <c r="X15" s="130" t="s">
        <v>17</v>
      </c>
      <c r="Y15" s="130" t="s">
        <v>18</v>
      </c>
      <c r="Z15" s="131" t="s">
        <v>17</v>
      </c>
      <c r="AA15" s="131" t="s">
        <v>18</v>
      </c>
      <c r="AB15" s="130" t="s">
        <v>24</v>
      </c>
      <c r="AC15" s="132" t="s">
        <v>19</v>
      </c>
      <c r="AD15" s="132" t="s">
        <v>20</v>
      </c>
      <c r="AE15" s="132" t="s">
        <v>21</v>
      </c>
      <c r="AF15" s="367"/>
    </row>
    <row r="16" spans="1:32" ht="39.950000000000003" customHeight="1">
      <c r="A16" s="133">
        <v>1</v>
      </c>
      <c r="B16" s="368" t="s">
        <v>129</v>
      </c>
      <c r="C16" s="369"/>
      <c r="D16" s="134" t="s">
        <v>130</v>
      </c>
      <c r="E16" s="135">
        <v>5.0000000000000001E-3</v>
      </c>
      <c r="F16" s="136">
        <v>36158.418599999997</v>
      </c>
      <c r="G16" s="136">
        <v>21282.851900000001</v>
      </c>
      <c r="H16" s="137">
        <v>69</v>
      </c>
      <c r="I16" s="138">
        <v>0</v>
      </c>
      <c r="J16" s="139"/>
      <c r="K16" s="139"/>
      <c r="L16" s="133"/>
      <c r="M16" s="140"/>
      <c r="N16" s="139"/>
      <c r="O16" s="139"/>
      <c r="P16" s="133"/>
      <c r="Q16" s="140"/>
      <c r="R16" s="139"/>
      <c r="S16" s="139"/>
      <c r="T16" s="133"/>
      <c r="U16" s="140"/>
      <c r="V16" s="139"/>
      <c r="W16" s="139"/>
      <c r="X16" s="133"/>
      <c r="Y16" s="138"/>
      <c r="Z16" s="141">
        <v>220</v>
      </c>
      <c r="AA16" s="142">
        <v>57</v>
      </c>
      <c r="AB16" s="137"/>
      <c r="AC16" s="138"/>
      <c r="AD16" s="138"/>
      <c r="AE16" s="138"/>
      <c r="AF16" s="143"/>
    </row>
    <row r="17" spans="1:32" ht="39.950000000000003" customHeight="1">
      <c r="A17" s="133">
        <v>2</v>
      </c>
      <c r="B17" s="368" t="s">
        <v>131</v>
      </c>
      <c r="C17" s="369"/>
      <c r="D17" s="134" t="s">
        <v>130</v>
      </c>
      <c r="E17" s="135">
        <v>5.0000000000000001E-3</v>
      </c>
      <c r="F17" s="136">
        <v>36158.418599999997</v>
      </c>
      <c r="G17" s="136">
        <v>21282.851900000001</v>
      </c>
      <c r="H17" s="137">
        <v>111</v>
      </c>
      <c r="I17" s="138">
        <v>0</v>
      </c>
      <c r="J17" s="139"/>
      <c r="K17" s="139"/>
      <c r="L17" s="133"/>
      <c r="M17" s="140"/>
      <c r="N17" s="139"/>
      <c r="O17" s="139"/>
      <c r="P17" s="133"/>
      <c r="Q17" s="140"/>
      <c r="R17" s="139"/>
      <c r="S17" s="139"/>
      <c r="T17" s="133"/>
      <c r="U17" s="140"/>
      <c r="V17" s="139"/>
      <c r="W17" s="139"/>
      <c r="X17" s="133"/>
      <c r="Y17" s="138"/>
      <c r="Z17" s="141">
        <v>299</v>
      </c>
      <c r="AA17" s="142">
        <v>82</v>
      </c>
      <c r="AB17" s="137"/>
      <c r="AC17" s="138"/>
      <c r="AD17" s="138"/>
      <c r="AE17" s="138"/>
      <c r="AF17" s="143"/>
    </row>
    <row r="18" spans="1:32" ht="39.950000000000003" customHeight="1">
      <c r="A18" s="133">
        <v>3</v>
      </c>
      <c r="B18" s="370" t="s">
        <v>132</v>
      </c>
      <c r="C18" s="371"/>
      <c r="D18" s="134" t="s">
        <v>130</v>
      </c>
      <c r="E18" s="135">
        <v>0.01</v>
      </c>
      <c r="F18" s="136">
        <v>72316.837199999994</v>
      </c>
      <c r="G18" s="136">
        <v>42565.703800000003</v>
      </c>
      <c r="H18" s="137">
        <v>381</v>
      </c>
      <c r="I18" s="138">
        <v>0</v>
      </c>
      <c r="J18" s="139"/>
      <c r="K18" s="139"/>
      <c r="L18" s="133"/>
      <c r="M18" s="140"/>
      <c r="N18" s="139"/>
      <c r="O18" s="139"/>
      <c r="P18" s="133"/>
      <c r="Q18" s="140"/>
      <c r="R18" s="139"/>
      <c r="S18" s="139"/>
      <c r="T18" s="133"/>
      <c r="U18" s="140"/>
      <c r="V18" s="139"/>
      <c r="W18" s="139"/>
      <c r="X18" s="133"/>
      <c r="Y18" s="138"/>
      <c r="Z18" s="141">
        <v>969</v>
      </c>
      <c r="AA18" s="142">
        <v>307</v>
      </c>
      <c r="AB18" s="137"/>
      <c r="AC18" s="138"/>
      <c r="AD18" s="138"/>
      <c r="AE18" s="138"/>
      <c r="AF18" s="143"/>
    </row>
    <row r="19" spans="1:32" ht="39.950000000000003" customHeight="1">
      <c r="A19" s="133">
        <v>4</v>
      </c>
      <c r="B19" s="377" t="s">
        <v>133</v>
      </c>
      <c r="C19" s="378"/>
      <c r="D19" s="134" t="s">
        <v>130</v>
      </c>
      <c r="E19" s="135">
        <v>0.65</v>
      </c>
      <c r="F19" s="136">
        <f>4700594.418-71315-36.18+3000</f>
        <v>4632243.2379999999</v>
      </c>
      <c r="G19" s="136">
        <f>2766770.747-5412.62</f>
        <v>2761358.1269999999</v>
      </c>
      <c r="H19" s="137">
        <v>561</v>
      </c>
      <c r="I19" s="138">
        <v>0</v>
      </c>
      <c r="J19" s="139"/>
      <c r="K19" s="139"/>
      <c r="L19" s="133"/>
      <c r="M19" s="140"/>
      <c r="N19" s="139"/>
      <c r="O19" s="139"/>
      <c r="P19" s="133"/>
      <c r="Q19" s="140"/>
      <c r="R19" s="139"/>
      <c r="S19" s="139"/>
      <c r="T19" s="133"/>
      <c r="U19" s="140"/>
      <c r="V19" s="139"/>
      <c r="W19" s="139"/>
      <c r="X19" s="133"/>
      <c r="Y19" s="138"/>
      <c r="Z19" s="141">
        <v>1402</v>
      </c>
      <c r="AA19" s="142">
        <v>446</v>
      </c>
      <c r="AB19" s="137"/>
      <c r="AC19" s="138"/>
      <c r="AD19" s="138"/>
      <c r="AE19" s="138"/>
      <c r="AF19" s="143"/>
    </row>
    <row r="20" spans="1:32" ht="39.950000000000003" customHeight="1">
      <c r="A20" s="133">
        <v>5</v>
      </c>
      <c r="B20" s="370" t="s">
        <v>134</v>
      </c>
      <c r="C20" s="371"/>
      <c r="D20" s="134" t="s">
        <v>135</v>
      </c>
      <c r="E20" s="135">
        <v>0.15</v>
      </c>
      <c r="F20" s="136">
        <v>1084752.558</v>
      </c>
      <c r="G20" s="136">
        <v>638485.55699999991</v>
      </c>
      <c r="H20" s="137">
        <v>21572</v>
      </c>
      <c r="I20" s="138">
        <v>0</v>
      </c>
      <c r="J20" s="139"/>
      <c r="K20" s="139"/>
      <c r="L20" s="133"/>
      <c r="M20" s="140"/>
      <c r="N20" s="139"/>
      <c r="O20" s="139"/>
      <c r="P20" s="133"/>
      <c r="Q20" s="140"/>
      <c r="R20" s="139"/>
      <c r="S20" s="139"/>
      <c r="T20" s="133"/>
      <c r="U20" s="140"/>
      <c r="V20" s="139"/>
      <c r="W20" s="139"/>
      <c r="X20" s="133"/>
      <c r="Y20" s="138"/>
      <c r="Z20" s="141">
        <v>58145</v>
      </c>
      <c r="AA20" s="142">
        <v>18662</v>
      </c>
      <c r="AB20" s="137"/>
      <c r="AC20" s="138"/>
      <c r="AD20" s="138"/>
      <c r="AE20" s="138"/>
      <c r="AF20" s="143"/>
    </row>
    <row r="21" spans="1:32" ht="39.950000000000003" customHeight="1">
      <c r="A21" s="133">
        <v>6</v>
      </c>
      <c r="B21" s="370" t="s">
        <v>136</v>
      </c>
      <c r="C21" s="371"/>
      <c r="D21" s="134" t="s">
        <v>30</v>
      </c>
      <c r="E21" s="135">
        <v>5.0000000000000001E-3</v>
      </c>
      <c r="F21" s="136">
        <v>36158.418599999997</v>
      </c>
      <c r="G21" s="136">
        <v>21282.851900000001</v>
      </c>
      <c r="H21" s="137">
        <v>9</v>
      </c>
      <c r="I21" s="138">
        <v>0</v>
      </c>
      <c r="J21" s="139"/>
      <c r="K21" s="139"/>
      <c r="L21" s="133"/>
      <c r="M21" s="140"/>
      <c r="N21" s="139"/>
      <c r="O21" s="139"/>
      <c r="P21" s="133"/>
      <c r="Q21" s="140"/>
      <c r="R21" s="139"/>
      <c r="S21" s="139"/>
      <c r="T21" s="133"/>
      <c r="U21" s="140"/>
      <c r="V21" s="139"/>
      <c r="W21" s="139"/>
      <c r="X21" s="133"/>
      <c r="Y21" s="138"/>
      <c r="Z21" s="141">
        <v>27</v>
      </c>
      <c r="AA21" s="142">
        <v>0</v>
      </c>
      <c r="AB21" s="137"/>
      <c r="AC21" s="138"/>
      <c r="AD21" s="138"/>
      <c r="AE21" s="138"/>
      <c r="AF21" s="143"/>
    </row>
    <row r="22" spans="1:32" ht="39.950000000000003" customHeight="1">
      <c r="A22" s="133">
        <v>7</v>
      </c>
      <c r="B22" s="370" t="s">
        <v>137</v>
      </c>
      <c r="C22" s="371"/>
      <c r="D22" s="134" t="s">
        <v>138</v>
      </c>
      <c r="E22" s="135">
        <v>0.01</v>
      </c>
      <c r="F22" s="136">
        <v>72316.837199999994</v>
      </c>
      <c r="G22" s="136">
        <v>42565.703800000003</v>
      </c>
      <c r="H22" s="137">
        <v>80</v>
      </c>
      <c r="I22" s="138">
        <v>0</v>
      </c>
      <c r="J22" s="139"/>
      <c r="K22" s="139"/>
      <c r="L22" s="133"/>
      <c r="M22" s="140"/>
      <c r="N22" s="139"/>
      <c r="O22" s="139"/>
      <c r="P22" s="133"/>
      <c r="Q22" s="140"/>
      <c r="R22" s="139"/>
      <c r="S22" s="139"/>
      <c r="T22" s="133"/>
      <c r="U22" s="140"/>
      <c r="V22" s="139"/>
      <c r="W22" s="139"/>
      <c r="X22" s="133"/>
      <c r="Y22" s="138"/>
      <c r="Z22" s="141">
        <v>190</v>
      </c>
      <c r="AA22" s="142">
        <v>64</v>
      </c>
      <c r="AB22" s="137"/>
      <c r="AC22" s="138"/>
      <c r="AD22" s="138"/>
      <c r="AE22" s="138"/>
      <c r="AF22" s="143"/>
    </row>
    <row r="23" spans="1:32" ht="39.950000000000003" customHeight="1">
      <c r="A23" s="133">
        <v>8</v>
      </c>
      <c r="B23" s="370" t="s">
        <v>139</v>
      </c>
      <c r="C23" s="371"/>
      <c r="D23" s="134" t="s">
        <v>140</v>
      </c>
      <c r="E23" s="135">
        <v>5.0000000000000001E-3</v>
      </c>
      <c r="F23" s="136">
        <v>36158.418599999997</v>
      </c>
      <c r="G23" s="136">
        <v>21282.851900000001</v>
      </c>
      <c r="H23" s="137">
        <v>44</v>
      </c>
      <c r="I23" s="138">
        <v>0</v>
      </c>
      <c r="J23" s="139"/>
      <c r="K23" s="139"/>
      <c r="L23" s="133"/>
      <c r="M23" s="140"/>
      <c r="N23" s="139"/>
      <c r="O23" s="139"/>
      <c r="P23" s="133"/>
      <c r="Q23" s="140"/>
      <c r="R23" s="139"/>
      <c r="S23" s="139"/>
      <c r="T23" s="133"/>
      <c r="U23" s="140"/>
      <c r="V23" s="139"/>
      <c r="W23" s="139"/>
      <c r="X23" s="133"/>
      <c r="Y23" s="138"/>
      <c r="Z23" s="141">
        <v>78</v>
      </c>
      <c r="AA23" s="142">
        <v>19</v>
      </c>
      <c r="AB23" s="137"/>
      <c r="AC23" s="138"/>
      <c r="AD23" s="138"/>
      <c r="AE23" s="138"/>
      <c r="AF23" s="143"/>
    </row>
    <row r="24" spans="1:32" ht="39.950000000000003" customHeight="1">
      <c r="A24" s="133">
        <v>9</v>
      </c>
      <c r="B24" s="370" t="s">
        <v>141</v>
      </c>
      <c r="C24" s="371"/>
      <c r="D24" s="134" t="s">
        <v>142</v>
      </c>
      <c r="E24" s="135">
        <v>0.01</v>
      </c>
      <c r="F24" s="136">
        <v>72316.837199999994</v>
      </c>
      <c r="G24" s="136">
        <v>42565.703800000003</v>
      </c>
      <c r="H24" s="137">
        <v>68</v>
      </c>
      <c r="I24" s="138">
        <v>0</v>
      </c>
      <c r="J24" s="139"/>
      <c r="K24" s="139"/>
      <c r="L24" s="133"/>
      <c r="M24" s="140"/>
      <c r="N24" s="139"/>
      <c r="O24" s="139"/>
      <c r="P24" s="133"/>
      <c r="Q24" s="140"/>
      <c r="R24" s="139"/>
      <c r="S24" s="139"/>
      <c r="T24" s="133"/>
      <c r="U24" s="140"/>
      <c r="V24" s="139"/>
      <c r="W24" s="139"/>
      <c r="X24" s="133"/>
      <c r="Y24" s="138"/>
      <c r="Z24" s="141">
        <v>163</v>
      </c>
      <c r="AA24" s="142">
        <v>81</v>
      </c>
      <c r="AB24" s="137"/>
      <c r="AC24" s="138"/>
      <c r="AD24" s="138"/>
      <c r="AE24" s="138"/>
      <c r="AF24" s="143"/>
    </row>
    <row r="25" spans="1:32" ht="39.950000000000003" customHeight="1">
      <c r="A25" s="133">
        <v>10</v>
      </c>
      <c r="B25" s="370" t="s">
        <v>31</v>
      </c>
      <c r="C25" s="371"/>
      <c r="D25" s="134" t="s">
        <v>32</v>
      </c>
      <c r="E25" s="135">
        <v>0.01</v>
      </c>
      <c r="F25" s="136">
        <v>72316.837199999994</v>
      </c>
      <c r="G25" s="136">
        <v>42565.703800000003</v>
      </c>
      <c r="H25" s="137">
        <v>3</v>
      </c>
      <c r="I25" s="138">
        <v>0</v>
      </c>
      <c r="J25" s="139"/>
      <c r="K25" s="139"/>
      <c r="L25" s="133"/>
      <c r="M25" s="140"/>
      <c r="N25" s="139"/>
      <c r="O25" s="139"/>
      <c r="P25" s="133"/>
      <c r="Q25" s="140"/>
      <c r="R25" s="139"/>
      <c r="S25" s="139"/>
      <c r="T25" s="133"/>
      <c r="U25" s="140"/>
      <c r="V25" s="139"/>
      <c r="W25" s="139"/>
      <c r="X25" s="133"/>
      <c r="Y25" s="138"/>
      <c r="Z25" s="141">
        <v>7</v>
      </c>
      <c r="AA25" s="142">
        <v>0</v>
      </c>
      <c r="AB25" s="137"/>
      <c r="AC25" s="138"/>
      <c r="AD25" s="138"/>
      <c r="AE25" s="138"/>
      <c r="AF25" s="143"/>
    </row>
    <row r="26" spans="1:32" ht="39.950000000000003" customHeight="1">
      <c r="A26" s="133">
        <v>11</v>
      </c>
      <c r="B26" s="370" t="s">
        <v>143</v>
      </c>
      <c r="C26" s="371"/>
      <c r="D26" s="134" t="s">
        <v>33</v>
      </c>
      <c r="E26" s="135">
        <v>0.02</v>
      </c>
      <c r="F26" s="136">
        <v>144633.67439999999</v>
      </c>
      <c r="G26" s="136">
        <v>85131.407600000006</v>
      </c>
      <c r="H26" s="137">
        <v>20</v>
      </c>
      <c r="I26" s="138">
        <v>8</v>
      </c>
      <c r="J26" s="139"/>
      <c r="K26" s="139"/>
      <c r="L26" s="133"/>
      <c r="M26" s="140"/>
      <c r="N26" s="139"/>
      <c r="O26" s="139"/>
      <c r="P26" s="133"/>
      <c r="Q26" s="140"/>
      <c r="R26" s="139"/>
      <c r="S26" s="139"/>
      <c r="T26" s="133"/>
      <c r="U26" s="140"/>
      <c r="V26" s="139"/>
      <c r="W26" s="139"/>
      <c r="X26" s="133"/>
      <c r="Y26" s="138"/>
      <c r="Z26" s="141">
        <v>38</v>
      </c>
      <c r="AA26" s="142">
        <v>66</v>
      </c>
      <c r="AB26" s="137"/>
      <c r="AC26" s="138"/>
      <c r="AD26" s="138"/>
      <c r="AE26" s="138"/>
      <c r="AF26" s="143"/>
    </row>
    <row r="27" spans="1:32" ht="39.950000000000003" customHeight="1">
      <c r="A27" s="133">
        <v>12</v>
      </c>
      <c r="B27" s="370" t="s">
        <v>144</v>
      </c>
      <c r="C27" s="371"/>
      <c r="D27" s="134" t="s">
        <v>140</v>
      </c>
      <c r="E27" s="135">
        <v>0.01</v>
      </c>
      <c r="F27" s="136">
        <v>72316.837199999994</v>
      </c>
      <c r="G27" s="136">
        <v>42565.703800000003</v>
      </c>
      <c r="H27" s="137">
        <v>187</v>
      </c>
      <c r="I27" s="138">
        <v>200</v>
      </c>
      <c r="J27" s="139"/>
      <c r="K27" s="139"/>
      <c r="L27" s="133"/>
      <c r="M27" s="140"/>
      <c r="N27" s="139"/>
      <c r="O27" s="139"/>
      <c r="P27" s="133"/>
      <c r="Q27" s="140"/>
      <c r="R27" s="139"/>
      <c r="S27" s="139"/>
      <c r="T27" s="133"/>
      <c r="U27" s="140"/>
      <c r="V27" s="139"/>
      <c r="W27" s="139"/>
      <c r="X27" s="133"/>
      <c r="Y27" s="138"/>
      <c r="Z27" s="141">
        <v>561</v>
      </c>
      <c r="AA27" s="142">
        <v>545</v>
      </c>
      <c r="AB27" s="137"/>
      <c r="AC27" s="138"/>
      <c r="AD27" s="138"/>
      <c r="AE27" s="138"/>
      <c r="AF27" s="143"/>
    </row>
    <row r="28" spans="1:32" ht="39.950000000000003" customHeight="1">
      <c r="A28" s="133">
        <v>13</v>
      </c>
      <c r="B28" s="370" t="s">
        <v>145</v>
      </c>
      <c r="C28" s="371"/>
      <c r="D28" s="134" t="s">
        <v>146</v>
      </c>
      <c r="E28" s="135">
        <v>5.0000000000000001E-3</v>
      </c>
      <c r="F28" s="136">
        <v>36158.418599999997</v>
      </c>
      <c r="G28" s="136">
        <v>21282.851900000001</v>
      </c>
      <c r="H28" s="137">
        <v>3</v>
      </c>
      <c r="I28" s="138">
        <v>3</v>
      </c>
      <c r="J28" s="139"/>
      <c r="K28" s="139"/>
      <c r="L28" s="133"/>
      <c r="M28" s="140"/>
      <c r="N28" s="139"/>
      <c r="O28" s="139"/>
      <c r="P28" s="133"/>
      <c r="Q28" s="140"/>
      <c r="R28" s="139"/>
      <c r="S28" s="139"/>
      <c r="T28" s="133"/>
      <c r="U28" s="140"/>
      <c r="V28" s="139"/>
      <c r="W28" s="139"/>
      <c r="X28" s="133"/>
      <c r="Y28" s="138"/>
      <c r="Z28" s="141">
        <v>9</v>
      </c>
      <c r="AA28" s="142">
        <v>7</v>
      </c>
      <c r="AB28" s="137"/>
      <c r="AC28" s="138"/>
      <c r="AD28" s="138"/>
      <c r="AE28" s="138"/>
      <c r="AF28" s="143"/>
    </row>
    <row r="29" spans="1:32" ht="39.950000000000003" customHeight="1">
      <c r="A29" s="133">
        <v>14</v>
      </c>
      <c r="B29" s="361" t="s">
        <v>147</v>
      </c>
      <c r="C29" s="362"/>
      <c r="D29" s="134" t="s">
        <v>148</v>
      </c>
      <c r="E29" s="144">
        <v>0.01</v>
      </c>
      <c r="F29" s="136">
        <v>72316.837199999994</v>
      </c>
      <c r="G29" s="136">
        <v>42565.703800000003</v>
      </c>
      <c r="H29" s="137">
        <v>6</v>
      </c>
      <c r="I29" s="138">
        <v>4</v>
      </c>
      <c r="J29" s="139"/>
      <c r="K29" s="139"/>
      <c r="L29" s="133"/>
      <c r="M29" s="140"/>
      <c r="N29" s="139"/>
      <c r="O29" s="139"/>
      <c r="P29" s="133"/>
      <c r="Q29" s="140"/>
      <c r="R29" s="139"/>
      <c r="S29" s="139"/>
      <c r="T29" s="133"/>
      <c r="U29" s="140"/>
      <c r="V29" s="139"/>
      <c r="W29" s="139"/>
      <c r="X29" s="133"/>
      <c r="Y29" s="138"/>
      <c r="Z29" s="141">
        <v>20</v>
      </c>
      <c r="AA29" s="142">
        <v>13</v>
      </c>
      <c r="AB29" s="137"/>
      <c r="AC29" s="138"/>
      <c r="AD29" s="138"/>
      <c r="AE29" s="138"/>
      <c r="AF29" s="143"/>
    </row>
    <row r="30" spans="1:32" ht="39.950000000000003" customHeight="1">
      <c r="A30" s="133"/>
      <c r="B30" s="363"/>
      <c r="C30" s="364"/>
      <c r="D30" s="134" t="s">
        <v>30</v>
      </c>
      <c r="E30" s="135">
        <v>0.01</v>
      </c>
      <c r="F30" s="136">
        <v>72316.837199999994</v>
      </c>
      <c r="G30" s="136">
        <v>42565.703800000003</v>
      </c>
      <c r="H30" s="137">
        <v>123</v>
      </c>
      <c r="I30" s="138">
        <v>98</v>
      </c>
      <c r="J30" s="139"/>
      <c r="K30" s="139"/>
      <c r="L30" s="133"/>
      <c r="M30" s="140"/>
      <c r="N30" s="139"/>
      <c r="O30" s="139"/>
      <c r="P30" s="133"/>
      <c r="Q30" s="140"/>
      <c r="R30" s="139"/>
      <c r="S30" s="139"/>
      <c r="T30" s="133"/>
      <c r="U30" s="140"/>
      <c r="V30" s="139"/>
      <c r="W30" s="139"/>
      <c r="X30" s="133"/>
      <c r="Y30" s="138"/>
      <c r="Z30" s="141">
        <v>369</v>
      </c>
      <c r="AA30" s="142">
        <v>309</v>
      </c>
      <c r="AB30" s="137"/>
      <c r="AC30" s="138"/>
      <c r="AD30" s="138"/>
      <c r="AE30" s="138"/>
      <c r="AF30" s="143"/>
    </row>
    <row r="31" spans="1:32" ht="39.950000000000003" customHeight="1">
      <c r="A31" s="133">
        <v>15</v>
      </c>
      <c r="B31" s="361" t="s">
        <v>149</v>
      </c>
      <c r="C31" s="362"/>
      <c r="D31" s="134" t="s">
        <v>34</v>
      </c>
      <c r="E31" s="144">
        <v>1E-3</v>
      </c>
      <c r="F31" s="136">
        <v>7231.6837199999991</v>
      </c>
      <c r="G31" s="136">
        <v>4256.5703800000001</v>
      </c>
      <c r="H31" s="137">
        <v>3</v>
      </c>
      <c r="I31" s="138">
        <v>3</v>
      </c>
      <c r="J31" s="139"/>
      <c r="K31" s="139"/>
      <c r="L31" s="133"/>
      <c r="M31" s="140"/>
      <c r="N31" s="139"/>
      <c r="O31" s="139"/>
      <c r="P31" s="133"/>
      <c r="Q31" s="140"/>
      <c r="R31" s="139"/>
      <c r="S31" s="139"/>
      <c r="T31" s="133"/>
      <c r="U31" s="140"/>
      <c r="V31" s="139"/>
      <c r="W31" s="139"/>
      <c r="X31" s="133"/>
      <c r="Y31" s="138"/>
      <c r="Z31" s="141">
        <v>9</v>
      </c>
      <c r="AA31" s="142">
        <v>6</v>
      </c>
      <c r="AB31" s="137"/>
      <c r="AC31" s="138"/>
      <c r="AD31" s="138"/>
      <c r="AE31" s="138"/>
      <c r="AF31" s="143"/>
    </row>
    <row r="32" spans="1:32" ht="39.950000000000003" customHeight="1">
      <c r="A32" s="133"/>
      <c r="B32" s="372"/>
      <c r="C32" s="373"/>
      <c r="D32" s="134" t="s">
        <v>30</v>
      </c>
      <c r="E32" s="135">
        <v>1.5E-3</v>
      </c>
      <c r="F32" s="136">
        <v>10847.52558</v>
      </c>
      <c r="G32" s="136">
        <v>6384.8555699999997</v>
      </c>
      <c r="H32" s="137">
        <v>123</v>
      </c>
      <c r="I32" s="138">
        <v>98</v>
      </c>
      <c r="J32" s="139"/>
      <c r="K32" s="139"/>
      <c r="L32" s="133"/>
      <c r="M32" s="140"/>
      <c r="N32" s="139"/>
      <c r="O32" s="139"/>
      <c r="P32" s="133"/>
      <c r="Q32" s="140"/>
      <c r="R32" s="139"/>
      <c r="S32" s="139"/>
      <c r="T32" s="133"/>
      <c r="U32" s="140"/>
      <c r="V32" s="139"/>
      <c r="W32" s="139"/>
      <c r="X32" s="133"/>
      <c r="Y32" s="138"/>
      <c r="Z32" s="141">
        <v>371</v>
      </c>
      <c r="AA32" s="142">
        <v>260</v>
      </c>
      <c r="AB32" s="137"/>
      <c r="AC32" s="138"/>
      <c r="AD32" s="138"/>
      <c r="AE32" s="138"/>
      <c r="AF32" s="143"/>
    </row>
    <row r="33" spans="1:35" ht="39.950000000000003" customHeight="1">
      <c r="A33" s="133"/>
      <c r="B33" s="363"/>
      <c r="C33" s="364"/>
      <c r="D33" s="134" t="s">
        <v>150</v>
      </c>
      <c r="E33" s="145">
        <v>2.5000000000000001E-3</v>
      </c>
      <c r="F33" s="136">
        <v>18079.209299999999</v>
      </c>
      <c r="G33" s="136">
        <v>10641.425950000001</v>
      </c>
      <c r="H33" s="137">
        <v>561</v>
      </c>
      <c r="I33" s="138">
        <v>380</v>
      </c>
      <c r="J33" s="139"/>
      <c r="K33" s="139"/>
      <c r="L33" s="133"/>
      <c r="M33" s="140"/>
      <c r="N33" s="139"/>
      <c r="O33" s="139"/>
      <c r="P33" s="133"/>
      <c r="Q33" s="140"/>
      <c r="R33" s="139"/>
      <c r="S33" s="139"/>
      <c r="T33" s="133"/>
      <c r="U33" s="140"/>
      <c r="V33" s="139"/>
      <c r="W33" s="139"/>
      <c r="X33" s="133"/>
      <c r="Y33" s="138"/>
      <c r="Z33" s="141">
        <v>1683</v>
      </c>
      <c r="AA33" s="142">
        <v>1122</v>
      </c>
      <c r="AB33" s="137"/>
      <c r="AC33" s="138"/>
      <c r="AD33" s="138"/>
      <c r="AE33" s="138"/>
      <c r="AF33" s="143"/>
    </row>
    <row r="34" spans="1:35" ht="39.950000000000003" customHeight="1">
      <c r="A34" s="133">
        <v>17</v>
      </c>
      <c r="B34" s="361" t="s">
        <v>151</v>
      </c>
      <c r="C34" s="362"/>
      <c r="D34" s="134" t="s">
        <v>130</v>
      </c>
      <c r="E34" s="135">
        <v>4.0000000000000001E-3</v>
      </c>
      <c r="F34" s="136">
        <v>28926.734879999996</v>
      </c>
      <c r="G34" s="136">
        <v>17026.28152</v>
      </c>
      <c r="H34" s="137">
        <v>0</v>
      </c>
      <c r="I34" s="138">
        <v>0</v>
      </c>
      <c r="J34" s="139"/>
      <c r="K34" s="139"/>
      <c r="L34" s="133"/>
      <c r="M34" s="140"/>
      <c r="N34" s="139"/>
      <c r="O34" s="139"/>
      <c r="P34" s="133"/>
      <c r="Q34" s="140"/>
      <c r="R34" s="139"/>
      <c r="S34" s="139"/>
      <c r="T34" s="133"/>
      <c r="U34" s="140"/>
      <c r="V34" s="139"/>
      <c r="W34" s="139"/>
      <c r="X34" s="133"/>
      <c r="Y34" s="138"/>
      <c r="Z34" s="141">
        <v>187</v>
      </c>
      <c r="AA34" s="142">
        <v>0</v>
      </c>
      <c r="AB34" s="137"/>
      <c r="AC34" s="138"/>
      <c r="AD34" s="138"/>
      <c r="AE34" s="138"/>
      <c r="AF34" s="143"/>
      <c r="AI34" s="146"/>
    </row>
    <row r="35" spans="1:35" ht="39.950000000000003" customHeight="1">
      <c r="A35" s="133"/>
      <c r="B35" s="363"/>
      <c r="C35" s="364"/>
      <c r="D35" s="134" t="s">
        <v>152</v>
      </c>
      <c r="E35" s="145">
        <v>1E-3</v>
      </c>
      <c r="F35" s="136">
        <v>7231.6837199999991</v>
      </c>
      <c r="G35" s="136">
        <v>4256.5703800000001</v>
      </c>
      <c r="H35" s="137">
        <v>0</v>
      </c>
      <c r="I35" s="138">
        <v>0</v>
      </c>
      <c r="J35" s="139"/>
      <c r="K35" s="139"/>
      <c r="L35" s="133"/>
      <c r="M35" s="140"/>
      <c r="N35" s="139"/>
      <c r="O35" s="139"/>
      <c r="P35" s="133"/>
      <c r="Q35" s="140"/>
      <c r="R35" s="139"/>
      <c r="S35" s="139"/>
      <c r="T35" s="133"/>
      <c r="U35" s="140"/>
      <c r="V35" s="139"/>
      <c r="W35" s="139"/>
      <c r="X35" s="133"/>
      <c r="Y35" s="138"/>
      <c r="Z35" s="141">
        <v>41</v>
      </c>
      <c r="AA35" s="142">
        <v>0</v>
      </c>
      <c r="AB35" s="137"/>
      <c r="AC35" s="138"/>
      <c r="AD35" s="138"/>
      <c r="AE35" s="138"/>
      <c r="AF35" s="143"/>
    </row>
    <row r="36" spans="1:35" ht="39.950000000000003" customHeight="1">
      <c r="A36" s="133">
        <v>18</v>
      </c>
      <c r="B36" s="370" t="s">
        <v>153</v>
      </c>
      <c r="C36" s="371"/>
      <c r="D36" s="134" t="s">
        <v>154</v>
      </c>
      <c r="E36" s="135">
        <v>5.0000000000000001E-3</v>
      </c>
      <c r="F36" s="136">
        <v>36158.418599999997</v>
      </c>
      <c r="G36" s="136">
        <v>21282.851900000001</v>
      </c>
      <c r="H36" s="137">
        <v>80</v>
      </c>
      <c r="I36" s="138">
        <v>0</v>
      </c>
      <c r="J36" s="139"/>
      <c r="K36" s="139"/>
      <c r="L36" s="133"/>
      <c r="M36" s="140"/>
      <c r="N36" s="139"/>
      <c r="O36" s="139"/>
      <c r="P36" s="133"/>
      <c r="Q36" s="140"/>
      <c r="R36" s="139"/>
      <c r="S36" s="139"/>
      <c r="T36" s="133"/>
      <c r="U36" s="140"/>
      <c r="V36" s="139"/>
      <c r="W36" s="139"/>
      <c r="X36" s="133"/>
      <c r="Y36" s="138"/>
      <c r="Z36" s="141">
        <v>240</v>
      </c>
      <c r="AA36" s="142">
        <v>0</v>
      </c>
      <c r="AB36" s="137"/>
      <c r="AC36" s="138"/>
      <c r="AD36" s="138"/>
      <c r="AE36" s="138"/>
      <c r="AF36" s="143"/>
      <c r="AI36" s="147"/>
    </row>
    <row r="37" spans="1:35" ht="39.950000000000003" customHeight="1">
      <c r="A37" s="133">
        <v>19</v>
      </c>
      <c r="B37" s="370" t="s">
        <v>186</v>
      </c>
      <c r="C37" s="371"/>
      <c r="D37" s="134" t="s">
        <v>34</v>
      </c>
      <c r="E37" s="135">
        <v>0.01</v>
      </c>
      <c r="F37" s="136">
        <v>72316.837199999994</v>
      </c>
      <c r="G37" s="136">
        <v>42565.703800000003</v>
      </c>
      <c r="H37" s="137">
        <v>3</v>
      </c>
      <c r="I37" s="138">
        <v>0</v>
      </c>
      <c r="J37" s="139"/>
      <c r="K37" s="139"/>
      <c r="L37" s="133"/>
      <c r="M37" s="140"/>
      <c r="N37" s="139"/>
      <c r="O37" s="139"/>
      <c r="P37" s="133"/>
      <c r="Q37" s="140"/>
      <c r="R37" s="139"/>
      <c r="S37" s="139"/>
      <c r="T37" s="133"/>
      <c r="U37" s="140"/>
      <c r="V37" s="139"/>
      <c r="W37" s="139"/>
      <c r="X37" s="133"/>
      <c r="Y37" s="138"/>
      <c r="Z37" s="141">
        <v>9</v>
      </c>
      <c r="AA37" s="142">
        <v>3</v>
      </c>
      <c r="AB37" s="137"/>
      <c r="AC37" s="138"/>
      <c r="AD37" s="138"/>
      <c r="AE37" s="138"/>
      <c r="AF37" s="143"/>
    </row>
    <row r="38" spans="1:35" ht="39.950000000000003" customHeight="1">
      <c r="A38" s="133">
        <v>21</v>
      </c>
      <c r="B38" s="370" t="s">
        <v>155</v>
      </c>
      <c r="C38" s="371"/>
      <c r="D38" s="134" t="s">
        <v>130</v>
      </c>
      <c r="E38" s="135">
        <v>5.0000000000000001E-3</v>
      </c>
      <c r="F38" s="136">
        <v>36158.418599999997</v>
      </c>
      <c r="G38" s="136">
        <v>21282.851900000001</v>
      </c>
      <c r="H38" s="137">
        <v>80</v>
      </c>
      <c r="I38" s="138">
        <v>0</v>
      </c>
      <c r="J38" s="139"/>
      <c r="K38" s="139"/>
      <c r="L38" s="133"/>
      <c r="M38" s="140"/>
      <c r="N38" s="139"/>
      <c r="O38" s="139"/>
      <c r="P38" s="133"/>
      <c r="Q38" s="140"/>
      <c r="R38" s="139"/>
      <c r="S38" s="139"/>
      <c r="T38" s="133"/>
      <c r="U38" s="140"/>
      <c r="V38" s="139"/>
      <c r="W38" s="139"/>
      <c r="X38" s="133"/>
      <c r="Y38" s="138"/>
      <c r="Z38" s="141">
        <v>240</v>
      </c>
      <c r="AA38" s="142">
        <v>0</v>
      </c>
      <c r="AB38" s="137"/>
      <c r="AC38" s="138"/>
      <c r="AD38" s="138"/>
      <c r="AE38" s="138"/>
      <c r="AF38" s="143"/>
    </row>
    <row r="39" spans="1:35" ht="39.950000000000003" customHeight="1">
      <c r="A39" s="133">
        <v>22</v>
      </c>
      <c r="B39" s="370" t="s">
        <v>156</v>
      </c>
      <c r="C39" s="371"/>
      <c r="D39" s="134" t="s">
        <v>130</v>
      </c>
      <c r="E39" s="135">
        <v>5.0000000000000001E-3</v>
      </c>
      <c r="F39" s="136">
        <v>36158.418599999997</v>
      </c>
      <c r="G39" s="136">
        <v>21282.851900000001</v>
      </c>
      <c r="H39" s="137">
        <v>160</v>
      </c>
      <c r="I39" s="138">
        <v>0</v>
      </c>
      <c r="J39" s="139"/>
      <c r="K39" s="139"/>
      <c r="L39" s="133"/>
      <c r="M39" s="140"/>
      <c r="N39" s="139"/>
      <c r="O39" s="139"/>
      <c r="P39" s="133"/>
      <c r="Q39" s="140"/>
      <c r="R39" s="139"/>
      <c r="S39" s="139"/>
      <c r="T39" s="133"/>
      <c r="U39" s="140"/>
      <c r="V39" s="139"/>
      <c r="W39" s="139"/>
      <c r="X39" s="133"/>
      <c r="Y39" s="138"/>
      <c r="Z39" s="141">
        <v>490</v>
      </c>
      <c r="AA39" s="142">
        <v>150</v>
      </c>
      <c r="AB39" s="137"/>
      <c r="AC39" s="138"/>
      <c r="AD39" s="138"/>
      <c r="AE39" s="138"/>
      <c r="AF39" s="143"/>
      <c r="AI39" s="146"/>
    </row>
    <row r="40" spans="1:35" ht="39.950000000000003" customHeight="1">
      <c r="A40" s="133">
        <v>23</v>
      </c>
      <c r="B40" s="370" t="s">
        <v>157</v>
      </c>
      <c r="C40" s="371"/>
      <c r="D40" s="134" t="s">
        <v>30</v>
      </c>
      <c r="E40" s="135">
        <v>0.01</v>
      </c>
      <c r="F40" s="136">
        <v>72316.837199999994</v>
      </c>
      <c r="G40" s="136">
        <v>42565.703800000003</v>
      </c>
      <c r="H40" s="137">
        <v>0</v>
      </c>
      <c r="I40" s="138">
        <v>0</v>
      </c>
      <c r="J40" s="139"/>
      <c r="K40" s="139"/>
      <c r="L40" s="133"/>
      <c r="M40" s="140"/>
      <c r="N40" s="139"/>
      <c r="O40" s="139"/>
      <c r="P40" s="133"/>
      <c r="Q40" s="140"/>
      <c r="R40" s="139"/>
      <c r="S40" s="139"/>
      <c r="T40" s="133"/>
      <c r="U40" s="140"/>
      <c r="V40" s="139"/>
      <c r="W40" s="139"/>
      <c r="X40" s="133"/>
      <c r="Y40" s="138"/>
      <c r="Z40" s="141">
        <v>25</v>
      </c>
      <c r="AA40" s="142">
        <v>10</v>
      </c>
      <c r="AB40" s="137"/>
      <c r="AC40" s="138"/>
      <c r="AD40" s="138"/>
      <c r="AE40" s="138"/>
      <c r="AF40" s="143"/>
    </row>
    <row r="41" spans="1:35" ht="39.950000000000003" customHeight="1">
      <c r="A41" s="133">
        <v>24</v>
      </c>
      <c r="B41" s="370" t="s">
        <v>158</v>
      </c>
      <c r="C41" s="371"/>
      <c r="D41" s="134" t="s">
        <v>130</v>
      </c>
      <c r="E41" s="135">
        <v>0.01</v>
      </c>
      <c r="F41" s="136">
        <v>72316.837199999994</v>
      </c>
      <c r="G41" s="136">
        <v>42565.703800000003</v>
      </c>
      <c r="H41" s="137">
        <v>6</v>
      </c>
      <c r="I41" s="138">
        <v>0</v>
      </c>
      <c r="J41" s="139"/>
      <c r="K41" s="139"/>
      <c r="L41" s="133"/>
      <c r="M41" s="140"/>
      <c r="N41" s="139"/>
      <c r="O41" s="139"/>
      <c r="P41" s="133"/>
      <c r="Q41" s="140"/>
      <c r="R41" s="139"/>
      <c r="S41" s="139"/>
      <c r="T41" s="133"/>
      <c r="U41" s="140"/>
      <c r="V41" s="139"/>
      <c r="W41" s="139"/>
      <c r="X41" s="133"/>
      <c r="Y41" s="138"/>
      <c r="Z41" s="141">
        <v>34</v>
      </c>
      <c r="AA41" s="142">
        <v>4</v>
      </c>
      <c r="AB41" s="137"/>
      <c r="AC41" s="138"/>
      <c r="AD41" s="138"/>
      <c r="AE41" s="138"/>
      <c r="AF41" s="143" t="s">
        <v>230</v>
      </c>
      <c r="AI41" s="147"/>
    </row>
    <row r="42" spans="1:35" ht="39.950000000000003" customHeight="1">
      <c r="A42" s="133">
        <v>25</v>
      </c>
      <c r="B42" s="370" t="s">
        <v>159</v>
      </c>
      <c r="C42" s="371"/>
      <c r="D42" s="134" t="s">
        <v>160</v>
      </c>
      <c r="E42" s="135">
        <v>5.0000000000000001E-3</v>
      </c>
      <c r="F42" s="136">
        <v>36158.418599999997</v>
      </c>
      <c r="G42" s="136">
        <v>21282.851900000001</v>
      </c>
      <c r="H42" s="137">
        <v>561</v>
      </c>
      <c r="I42" s="138">
        <v>0</v>
      </c>
      <c r="J42" s="139"/>
      <c r="K42" s="139"/>
      <c r="L42" s="133"/>
      <c r="M42" s="140"/>
      <c r="N42" s="139"/>
      <c r="O42" s="139"/>
      <c r="P42" s="133"/>
      <c r="Q42" s="140"/>
      <c r="R42" s="139"/>
      <c r="S42" s="139"/>
      <c r="T42" s="133"/>
      <c r="U42" s="140"/>
      <c r="V42" s="139"/>
      <c r="W42" s="139"/>
      <c r="X42" s="133"/>
      <c r="Y42" s="138"/>
      <c r="Z42" s="141">
        <v>1496</v>
      </c>
      <c r="AA42" s="142">
        <v>374</v>
      </c>
      <c r="AB42" s="137"/>
      <c r="AC42" s="138"/>
      <c r="AD42" s="138"/>
      <c r="AE42" s="138"/>
      <c r="AF42" s="143"/>
    </row>
    <row r="43" spans="1:35" ht="39.950000000000003" customHeight="1">
      <c r="A43" s="133">
        <v>26</v>
      </c>
      <c r="B43" s="370" t="s">
        <v>161</v>
      </c>
      <c r="C43" s="371"/>
      <c r="D43" s="134" t="s">
        <v>32</v>
      </c>
      <c r="E43" s="135">
        <v>5.0000000000000001E-3</v>
      </c>
      <c r="F43" s="136">
        <v>36158.418599999997</v>
      </c>
      <c r="G43" s="136">
        <v>21282.851900000001</v>
      </c>
      <c r="H43" s="137">
        <v>3</v>
      </c>
      <c r="I43" s="138">
        <v>0</v>
      </c>
      <c r="J43" s="139"/>
      <c r="K43" s="139"/>
      <c r="L43" s="133"/>
      <c r="M43" s="140"/>
      <c r="N43" s="139"/>
      <c r="O43" s="139"/>
      <c r="P43" s="133"/>
      <c r="Q43" s="140"/>
      <c r="R43" s="139"/>
      <c r="S43" s="139"/>
      <c r="T43" s="133"/>
      <c r="U43" s="140"/>
      <c r="V43" s="139"/>
      <c r="W43" s="139"/>
      <c r="X43" s="133"/>
      <c r="Y43" s="138"/>
      <c r="Z43" s="141">
        <v>8</v>
      </c>
      <c r="AA43" s="142">
        <v>3</v>
      </c>
      <c r="AB43" s="137"/>
      <c r="AC43" s="138"/>
      <c r="AD43" s="138"/>
      <c r="AE43" s="138"/>
      <c r="AF43" s="143"/>
    </row>
    <row r="44" spans="1:35" ht="39.950000000000003" customHeight="1">
      <c r="A44" s="133">
        <v>27</v>
      </c>
      <c r="B44" s="370" t="s">
        <v>162</v>
      </c>
      <c r="C44" s="371"/>
      <c r="D44" s="134" t="s">
        <v>163</v>
      </c>
      <c r="E44" s="135">
        <v>0.01</v>
      </c>
      <c r="F44" s="136">
        <v>72316.837199999994</v>
      </c>
      <c r="G44" s="136">
        <v>42565.703800000003</v>
      </c>
      <c r="H44" s="137">
        <v>0</v>
      </c>
      <c r="I44" s="138">
        <v>0</v>
      </c>
      <c r="J44" s="139"/>
      <c r="K44" s="139"/>
      <c r="L44" s="133"/>
      <c r="M44" s="140"/>
      <c r="N44" s="139"/>
      <c r="O44" s="139"/>
      <c r="P44" s="133"/>
      <c r="Q44" s="140"/>
      <c r="R44" s="139"/>
      <c r="S44" s="139"/>
      <c r="T44" s="133"/>
      <c r="U44" s="140"/>
      <c r="V44" s="139"/>
      <c r="W44" s="139"/>
      <c r="X44" s="133"/>
      <c r="Y44" s="138"/>
      <c r="Z44" s="141">
        <v>1</v>
      </c>
      <c r="AA44" s="142">
        <v>1</v>
      </c>
      <c r="AB44" s="137"/>
      <c r="AC44" s="138"/>
      <c r="AD44" s="138"/>
      <c r="AE44" s="138"/>
      <c r="AF44" s="143"/>
    </row>
    <row r="45" spans="1:35" ht="39.950000000000003" customHeight="1">
      <c r="A45" s="133">
        <v>28</v>
      </c>
      <c r="B45" s="370" t="s">
        <v>164</v>
      </c>
      <c r="C45" s="371"/>
      <c r="D45" s="134" t="s">
        <v>165</v>
      </c>
      <c r="E45" s="135">
        <v>0.01</v>
      </c>
      <c r="F45" s="136">
        <v>72316.837199999994</v>
      </c>
      <c r="G45" s="136">
        <v>42565.703800000003</v>
      </c>
      <c r="H45" s="137">
        <v>2</v>
      </c>
      <c r="I45" s="138">
        <v>0</v>
      </c>
      <c r="J45" s="139"/>
      <c r="K45" s="139"/>
      <c r="L45" s="133"/>
      <c r="M45" s="140"/>
      <c r="N45" s="139"/>
      <c r="O45" s="139"/>
      <c r="P45" s="133"/>
      <c r="Q45" s="140"/>
      <c r="R45" s="139"/>
      <c r="S45" s="139"/>
      <c r="T45" s="133"/>
      <c r="U45" s="140"/>
      <c r="V45" s="139"/>
      <c r="W45" s="139"/>
      <c r="X45" s="133"/>
      <c r="Y45" s="138"/>
      <c r="Z45" s="141">
        <v>4</v>
      </c>
      <c r="AA45" s="142">
        <v>0</v>
      </c>
      <c r="AB45" s="137"/>
      <c r="AC45" s="138"/>
      <c r="AD45" s="138"/>
      <c r="AE45" s="138"/>
      <c r="AF45" s="148" t="s">
        <v>317</v>
      </c>
    </row>
    <row r="46" spans="1:35" ht="39.950000000000003" customHeight="1">
      <c r="A46" s="374"/>
      <c r="B46" s="375"/>
      <c r="C46" s="376"/>
      <c r="D46" s="149"/>
      <c r="E46" s="150">
        <f>SUM(E16:E45)</f>
        <v>1</v>
      </c>
      <c r="F46" s="151">
        <f>SUM(F16:F45)</f>
        <v>7163332.5400000038</v>
      </c>
      <c r="G46" s="151">
        <f>SUM(G16:G45)</f>
        <v>4251157.76</v>
      </c>
      <c r="H46" s="152"/>
      <c r="I46" s="152"/>
      <c r="J46" s="152"/>
      <c r="K46" s="152"/>
      <c r="L46" s="149"/>
      <c r="M46" s="153"/>
      <c r="N46" s="154"/>
      <c r="O46" s="154"/>
      <c r="P46" s="149"/>
      <c r="Q46" s="149"/>
      <c r="R46" s="152"/>
      <c r="S46" s="152"/>
      <c r="T46" s="149"/>
      <c r="U46" s="149"/>
      <c r="V46" s="152"/>
      <c r="W46" s="152"/>
      <c r="X46" s="149"/>
      <c r="Y46" s="149"/>
      <c r="Z46" s="137">
        <f>SUM(Z16:Z45)</f>
        <v>67335</v>
      </c>
      <c r="AA46" s="137">
        <f>SUM(AA16:AA45)</f>
        <v>22591</v>
      </c>
      <c r="AB46" s="137"/>
      <c r="AC46" s="155"/>
      <c r="AD46" s="155"/>
      <c r="AE46" s="155"/>
      <c r="AF46" s="156" t="s">
        <v>324</v>
      </c>
    </row>
    <row r="47" spans="1:35" ht="45" customHeight="1">
      <c r="A47" s="69"/>
      <c r="B47" s="69"/>
      <c r="C47" s="69"/>
      <c r="D47" s="69"/>
      <c r="E47" s="69"/>
      <c r="F47" s="242"/>
      <c r="G47" s="242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</row>
    <row r="48" spans="1:35" ht="45" customHeight="1">
      <c r="A48" s="69"/>
      <c r="B48" s="157"/>
      <c r="C48" s="69"/>
      <c r="D48" s="69"/>
      <c r="E48" s="69"/>
      <c r="F48" s="87"/>
      <c r="G48" s="69"/>
      <c r="H48" s="69" t="s">
        <v>98</v>
      </c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</row>
    <row r="49" ht="45" customHeight="1"/>
    <row r="50" ht="45" customHeight="1"/>
    <row r="51" ht="45" customHeight="1"/>
    <row r="52" ht="45" customHeight="1"/>
    <row r="53" ht="45" customHeight="1"/>
    <row r="54" ht="45" customHeight="1"/>
    <row r="55" ht="45" customHeight="1"/>
    <row r="56" ht="45" customHeight="1"/>
    <row r="57" ht="45" customHeight="1"/>
    <row r="58" ht="45" customHeight="1"/>
    <row r="59" ht="45" customHeight="1"/>
    <row r="60" ht="45" customHeight="1"/>
    <row r="61" ht="45" customHeight="1"/>
    <row r="62" ht="45" customHeight="1"/>
    <row r="63" ht="45" customHeight="1"/>
    <row r="64" ht="45" customHeight="1"/>
    <row r="65" spans="1:32" ht="45" customHeight="1"/>
    <row r="66" spans="1:32" ht="45" customHeight="1"/>
    <row r="67" spans="1:32" ht="45" customHeight="1"/>
    <row r="68" spans="1:32" ht="45" customHeight="1"/>
    <row r="69" spans="1:32" ht="45" customHeight="1"/>
    <row r="70" spans="1:32" ht="45" customHeight="1"/>
    <row r="71" spans="1:32" ht="45" customHeight="1"/>
    <row r="72" spans="1:32" s="88" customFormat="1" ht="45" customHeight="1">
      <c r="A72" s="66"/>
      <c r="B72" s="66"/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6"/>
      <c r="P72" s="66"/>
      <c r="Q72" s="66"/>
      <c r="R72" s="66"/>
      <c r="S72" s="66"/>
      <c r="T72" s="66"/>
      <c r="U72" s="66"/>
      <c r="V72" s="66"/>
      <c r="W72" s="66"/>
      <c r="X72" s="66"/>
      <c r="Y72" s="66"/>
      <c r="Z72" s="66"/>
      <c r="AA72" s="66"/>
      <c r="AB72" s="66"/>
      <c r="AC72" s="66"/>
      <c r="AD72" s="66"/>
      <c r="AE72" s="66"/>
      <c r="AF72" s="66"/>
    </row>
    <row r="73" spans="1:32" s="67" customFormat="1" ht="36.75" customHeight="1">
      <c r="A73" s="66"/>
      <c r="B73" s="66"/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6"/>
      <c r="Z73" s="66"/>
      <c r="AA73" s="66"/>
      <c r="AB73" s="66"/>
      <c r="AC73" s="66"/>
      <c r="AD73" s="66"/>
      <c r="AE73" s="66"/>
      <c r="AF73" s="66"/>
    </row>
    <row r="74" spans="1:32" s="69" customFormat="1" ht="14.25" customHeight="1">
      <c r="A74" s="66"/>
      <c r="B74" s="66"/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6"/>
      <c r="P74" s="66"/>
      <c r="Q74" s="66"/>
      <c r="R74" s="66"/>
      <c r="S74" s="66"/>
      <c r="T74" s="66"/>
      <c r="U74" s="66"/>
      <c r="V74" s="66"/>
      <c r="W74" s="66"/>
      <c r="X74" s="66"/>
      <c r="Y74" s="66"/>
      <c r="Z74" s="66"/>
      <c r="AA74" s="66"/>
      <c r="AB74" s="66"/>
      <c r="AC74" s="66"/>
      <c r="AD74" s="66"/>
      <c r="AE74" s="66"/>
      <c r="AF74" s="66"/>
    </row>
    <row r="75" spans="1:32" s="69" customFormat="1" ht="14.25" customHeight="1">
      <c r="A75" s="66"/>
      <c r="B75" s="66"/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6"/>
      <c r="X75" s="66"/>
      <c r="Y75" s="66"/>
      <c r="Z75" s="66"/>
      <c r="AA75" s="66"/>
      <c r="AB75" s="66"/>
      <c r="AC75" s="66"/>
      <c r="AD75" s="66"/>
      <c r="AE75" s="66"/>
      <c r="AF75" s="66"/>
    </row>
  </sheetData>
  <mergeCells count="55">
    <mergeCell ref="A7:B7"/>
    <mergeCell ref="A1:AF1"/>
    <mergeCell ref="A2:AF2"/>
    <mergeCell ref="B18:C18"/>
    <mergeCell ref="B19:C19"/>
    <mergeCell ref="B17:C17"/>
    <mergeCell ref="A3:AF3"/>
    <mergeCell ref="A4:AF4"/>
    <mergeCell ref="A5:AF5"/>
    <mergeCell ref="A6:AF6"/>
    <mergeCell ref="A8:B8"/>
    <mergeCell ref="A9:B9"/>
    <mergeCell ref="A11:AF11"/>
    <mergeCell ref="A12:AF12"/>
    <mergeCell ref="A14:C14"/>
    <mergeCell ref="D14:D15"/>
    <mergeCell ref="E14:E15"/>
    <mergeCell ref="A46:C46"/>
    <mergeCell ref="B22:C22"/>
    <mergeCell ref="B20:C20"/>
    <mergeCell ref="B41:C41"/>
    <mergeCell ref="B38:C38"/>
    <mergeCell ref="B39:C39"/>
    <mergeCell ref="B23:C23"/>
    <mergeCell ref="B24:C24"/>
    <mergeCell ref="B40:C40"/>
    <mergeCell ref="B21:C21"/>
    <mergeCell ref="B25:C25"/>
    <mergeCell ref="B26:C26"/>
    <mergeCell ref="B27:C27"/>
    <mergeCell ref="B28:C28"/>
    <mergeCell ref="B43:C43"/>
    <mergeCell ref="B44:C44"/>
    <mergeCell ref="B45:C45"/>
    <mergeCell ref="B42:C42"/>
    <mergeCell ref="B31:C33"/>
    <mergeCell ref="B34:C35"/>
    <mergeCell ref="B36:C36"/>
    <mergeCell ref="B37:C37"/>
    <mergeCell ref="B29:C30"/>
    <mergeCell ref="Z14:AB14"/>
    <mergeCell ref="AC14:AE14"/>
    <mergeCell ref="AF14:AF15"/>
    <mergeCell ref="B15:C15"/>
    <mergeCell ref="B16:C16"/>
    <mergeCell ref="P14:Q14"/>
    <mergeCell ref="R14:S14"/>
    <mergeCell ref="T14:U14"/>
    <mergeCell ref="V14:W14"/>
    <mergeCell ref="X14:Y14"/>
    <mergeCell ref="F14:G14"/>
    <mergeCell ref="H14:I14"/>
    <mergeCell ref="J14:K14"/>
    <mergeCell ref="L14:M14"/>
    <mergeCell ref="N14:O14"/>
  </mergeCells>
  <pageMargins left="0.70866141732283472" right="0.70866141732283472" top="0.74803149606299213" bottom="0.74803149606299213" header="0.31496062992125984" footer="0.31496062992125984"/>
  <pageSetup scale="6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G47"/>
  <sheetViews>
    <sheetView zoomScaleNormal="100" workbookViewId="0">
      <selection activeCell="AF9" sqref="AF9"/>
    </sheetView>
  </sheetViews>
  <sheetFormatPr baseColWidth="10" defaultColWidth="11.42578125" defaultRowHeight="12.75"/>
  <cols>
    <col min="1" max="1" width="5.42578125" style="66" customWidth="1"/>
    <col min="2" max="2" width="12" style="66" customWidth="1"/>
    <col min="3" max="3" width="31.7109375" style="66" customWidth="1"/>
    <col min="4" max="4" width="10.42578125" style="66" customWidth="1"/>
    <col min="5" max="5" width="11.85546875" style="66" bestFit="1" customWidth="1"/>
    <col min="6" max="7" width="13.28515625" style="66" bestFit="1" customWidth="1"/>
    <col min="8" max="9" width="10.5703125" style="66" hidden="1" customWidth="1"/>
    <col min="10" max="10" width="11.5703125" style="66" hidden="1" customWidth="1"/>
    <col min="11" max="11" width="12.42578125" style="66" hidden="1" customWidth="1"/>
    <col min="12" max="12" width="10.140625" style="66" hidden="1" customWidth="1"/>
    <col min="13" max="13" width="10.5703125" style="66" hidden="1" customWidth="1"/>
    <col min="14" max="15" width="11.140625" style="66" hidden="1" customWidth="1"/>
    <col min="16" max="17" width="10.5703125" style="66" hidden="1" customWidth="1"/>
    <col min="18" max="18" width="12" style="66" hidden="1" customWidth="1"/>
    <col min="19" max="19" width="11.140625" style="66" hidden="1" customWidth="1"/>
    <col min="20" max="22" width="10.5703125" style="66" hidden="1" customWidth="1"/>
    <col min="23" max="23" width="11.140625" style="66" hidden="1" customWidth="1"/>
    <col min="24" max="24" width="10.5703125" style="66" hidden="1" customWidth="1"/>
    <col min="25" max="25" width="10.85546875" style="66" hidden="1" customWidth="1"/>
    <col min="26" max="26" width="10" style="66" customWidth="1"/>
    <col min="27" max="27" width="10.28515625" style="66" customWidth="1"/>
    <col min="28" max="28" width="10.85546875" style="66" hidden="1" customWidth="1"/>
    <col min="29" max="31" width="6.7109375" style="66" customWidth="1"/>
    <col min="32" max="32" width="36.5703125" style="66" customWidth="1"/>
    <col min="33" max="256" width="11.42578125" style="66"/>
    <col min="257" max="257" width="5.42578125" style="66" customWidth="1"/>
    <col min="258" max="258" width="12" style="66" customWidth="1"/>
    <col min="259" max="259" width="31.7109375" style="66" customWidth="1"/>
    <col min="260" max="260" width="10.42578125" style="66" customWidth="1"/>
    <col min="261" max="261" width="11.85546875" style="66" bestFit="1" customWidth="1"/>
    <col min="262" max="263" width="13.28515625" style="66" bestFit="1" customWidth="1"/>
    <col min="264" max="281" width="0" style="66" hidden="1" customWidth="1"/>
    <col min="282" max="282" width="10" style="66" customWidth="1"/>
    <col min="283" max="283" width="10.28515625" style="66" customWidth="1"/>
    <col min="284" max="284" width="0" style="66" hidden="1" customWidth="1"/>
    <col min="285" max="287" width="6.7109375" style="66" customWidth="1"/>
    <col min="288" max="288" width="36.5703125" style="66" customWidth="1"/>
    <col min="289" max="512" width="11.42578125" style="66"/>
    <col min="513" max="513" width="5.42578125" style="66" customWidth="1"/>
    <col min="514" max="514" width="12" style="66" customWidth="1"/>
    <col min="515" max="515" width="31.7109375" style="66" customWidth="1"/>
    <col min="516" max="516" width="10.42578125" style="66" customWidth="1"/>
    <col min="517" max="517" width="11.85546875" style="66" bestFit="1" customWidth="1"/>
    <col min="518" max="519" width="13.28515625" style="66" bestFit="1" customWidth="1"/>
    <col min="520" max="537" width="0" style="66" hidden="1" customWidth="1"/>
    <col min="538" max="538" width="10" style="66" customWidth="1"/>
    <col min="539" max="539" width="10.28515625" style="66" customWidth="1"/>
    <col min="540" max="540" width="0" style="66" hidden="1" customWidth="1"/>
    <col min="541" max="543" width="6.7109375" style="66" customWidth="1"/>
    <col min="544" max="544" width="36.5703125" style="66" customWidth="1"/>
    <col min="545" max="768" width="11.42578125" style="66"/>
    <col min="769" max="769" width="5.42578125" style="66" customWidth="1"/>
    <col min="770" max="770" width="12" style="66" customWidth="1"/>
    <col min="771" max="771" width="31.7109375" style="66" customWidth="1"/>
    <col min="772" max="772" width="10.42578125" style="66" customWidth="1"/>
    <col min="773" max="773" width="11.85546875" style="66" bestFit="1" customWidth="1"/>
    <col min="774" max="775" width="13.28515625" style="66" bestFit="1" customWidth="1"/>
    <col min="776" max="793" width="0" style="66" hidden="1" customWidth="1"/>
    <col min="794" max="794" width="10" style="66" customWidth="1"/>
    <col min="795" max="795" width="10.28515625" style="66" customWidth="1"/>
    <col min="796" max="796" width="0" style="66" hidden="1" customWidth="1"/>
    <col min="797" max="799" width="6.7109375" style="66" customWidth="1"/>
    <col min="800" max="800" width="36.5703125" style="66" customWidth="1"/>
    <col min="801" max="1024" width="11.42578125" style="66"/>
    <col min="1025" max="1025" width="5.42578125" style="66" customWidth="1"/>
    <col min="1026" max="1026" width="12" style="66" customWidth="1"/>
    <col min="1027" max="1027" width="31.7109375" style="66" customWidth="1"/>
    <col min="1028" max="1028" width="10.42578125" style="66" customWidth="1"/>
    <col min="1029" max="1029" width="11.85546875" style="66" bestFit="1" customWidth="1"/>
    <col min="1030" max="1031" width="13.28515625" style="66" bestFit="1" customWidth="1"/>
    <col min="1032" max="1049" width="0" style="66" hidden="1" customWidth="1"/>
    <col min="1050" max="1050" width="10" style="66" customWidth="1"/>
    <col min="1051" max="1051" width="10.28515625" style="66" customWidth="1"/>
    <col min="1052" max="1052" width="0" style="66" hidden="1" customWidth="1"/>
    <col min="1053" max="1055" width="6.7109375" style="66" customWidth="1"/>
    <col min="1056" max="1056" width="36.5703125" style="66" customWidth="1"/>
    <col min="1057" max="1280" width="11.42578125" style="66"/>
    <col min="1281" max="1281" width="5.42578125" style="66" customWidth="1"/>
    <col min="1282" max="1282" width="12" style="66" customWidth="1"/>
    <col min="1283" max="1283" width="31.7109375" style="66" customWidth="1"/>
    <col min="1284" max="1284" width="10.42578125" style="66" customWidth="1"/>
    <col min="1285" max="1285" width="11.85546875" style="66" bestFit="1" customWidth="1"/>
    <col min="1286" max="1287" width="13.28515625" style="66" bestFit="1" customWidth="1"/>
    <col min="1288" max="1305" width="0" style="66" hidden="1" customWidth="1"/>
    <col min="1306" max="1306" width="10" style="66" customWidth="1"/>
    <col min="1307" max="1307" width="10.28515625" style="66" customWidth="1"/>
    <col min="1308" max="1308" width="0" style="66" hidden="1" customWidth="1"/>
    <col min="1309" max="1311" width="6.7109375" style="66" customWidth="1"/>
    <col min="1312" max="1312" width="36.5703125" style="66" customWidth="1"/>
    <col min="1313" max="1536" width="11.42578125" style="66"/>
    <col min="1537" max="1537" width="5.42578125" style="66" customWidth="1"/>
    <col min="1538" max="1538" width="12" style="66" customWidth="1"/>
    <col min="1539" max="1539" width="31.7109375" style="66" customWidth="1"/>
    <col min="1540" max="1540" width="10.42578125" style="66" customWidth="1"/>
    <col min="1541" max="1541" width="11.85546875" style="66" bestFit="1" customWidth="1"/>
    <col min="1542" max="1543" width="13.28515625" style="66" bestFit="1" customWidth="1"/>
    <col min="1544" max="1561" width="0" style="66" hidden="1" customWidth="1"/>
    <col min="1562" max="1562" width="10" style="66" customWidth="1"/>
    <col min="1563" max="1563" width="10.28515625" style="66" customWidth="1"/>
    <col min="1564" max="1564" width="0" style="66" hidden="1" customWidth="1"/>
    <col min="1565" max="1567" width="6.7109375" style="66" customWidth="1"/>
    <col min="1568" max="1568" width="36.5703125" style="66" customWidth="1"/>
    <col min="1569" max="1792" width="11.42578125" style="66"/>
    <col min="1793" max="1793" width="5.42578125" style="66" customWidth="1"/>
    <col min="1794" max="1794" width="12" style="66" customWidth="1"/>
    <col min="1795" max="1795" width="31.7109375" style="66" customWidth="1"/>
    <col min="1796" max="1796" width="10.42578125" style="66" customWidth="1"/>
    <col min="1797" max="1797" width="11.85546875" style="66" bestFit="1" customWidth="1"/>
    <col min="1798" max="1799" width="13.28515625" style="66" bestFit="1" customWidth="1"/>
    <col min="1800" max="1817" width="0" style="66" hidden="1" customWidth="1"/>
    <col min="1818" max="1818" width="10" style="66" customWidth="1"/>
    <col min="1819" max="1819" width="10.28515625" style="66" customWidth="1"/>
    <col min="1820" max="1820" width="0" style="66" hidden="1" customWidth="1"/>
    <col min="1821" max="1823" width="6.7109375" style="66" customWidth="1"/>
    <col min="1824" max="1824" width="36.5703125" style="66" customWidth="1"/>
    <col min="1825" max="2048" width="11.42578125" style="66"/>
    <col min="2049" max="2049" width="5.42578125" style="66" customWidth="1"/>
    <col min="2050" max="2050" width="12" style="66" customWidth="1"/>
    <col min="2051" max="2051" width="31.7109375" style="66" customWidth="1"/>
    <col min="2052" max="2052" width="10.42578125" style="66" customWidth="1"/>
    <col min="2053" max="2053" width="11.85546875" style="66" bestFit="1" customWidth="1"/>
    <col min="2054" max="2055" width="13.28515625" style="66" bestFit="1" customWidth="1"/>
    <col min="2056" max="2073" width="0" style="66" hidden="1" customWidth="1"/>
    <col min="2074" max="2074" width="10" style="66" customWidth="1"/>
    <col min="2075" max="2075" width="10.28515625" style="66" customWidth="1"/>
    <col min="2076" max="2076" width="0" style="66" hidden="1" customWidth="1"/>
    <col min="2077" max="2079" width="6.7109375" style="66" customWidth="1"/>
    <col min="2080" max="2080" width="36.5703125" style="66" customWidth="1"/>
    <col min="2081" max="2304" width="11.42578125" style="66"/>
    <col min="2305" max="2305" width="5.42578125" style="66" customWidth="1"/>
    <col min="2306" max="2306" width="12" style="66" customWidth="1"/>
    <col min="2307" max="2307" width="31.7109375" style="66" customWidth="1"/>
    <col min="2308" max="2308" width="10.42578125" style="66" customWidth="1"/>
    <col min="2309" max="2309" width="11.85546875" style="66" bestFit="1" customWidth="1"/>
    <col min="2310" max="2311" width="13.28515625" style="66" bestFit="1" customWidth="1"/>
    <col min="2312" max="2329" width="0" style="66" hidden="1" customWidth="1"/>
    <col min="2330" max="2330" width="10" style="66" customWidth="1"/>
    <col min="2331" max="2331" width="10.28515625" style="66" customWidth="1"/>
    <col min="2332" max="2332" width="0" style="66" hidden="1" customWidth="1"/>
    <col min="2333" max="2335" width="6.7109375" style="66" customWidth="1"/>
    <col min="2336" max="2336" width="36.5703125" style="66" customWidth="1"/>
    <col min="2337" max="2560" width="11.42578125" style="66"/>
    <col min="2561" max="2561" width="5.42578125" style="66" customWidth="1"/>
    <col min="2562" max="2562" width="12" style="66" customWidth="1"/>
    <col min="2563" max="2563" width="31.7109375" style="66" customWidth="1"/>
    <col min="2564" max="2564" width="10.42578125" style="66" customWidth="1"/>
    <col min="2565" max="2565" width="11.85546875" style="66" bestFit="1" customWidth="1"/>
    <col min="2566" max="2567" width="13.28515625" style="66" bestFit="1" customWidth="1"/>
    <col min="2568" max="2585" width="0" style="66" hidden="1" customWidth="1"/>
    <col min="2586" max="2586" width="10" style="66" customWidth="1"/>
    <col min="2587" max="2587" width="10.28515625" style="66" customWidth="1"/>
    <col min="2588" max="2588" width="0" style="66" hidden="1" customWidth="1"/>
    <col min="2589" max="2591" width="6.7109375" style="66" customWidth="1"/>
    <col min="2592" max="2592" width="36.5703125" style="66" customWidth="1"/>
    <col min="2593" max="2816" width="11.42578125" style="66"/>
    <col min="2817" max="2817" width="5.42578125" style="66" customWidth="1"/>
    <col min="2818" max="2818" width="12" style="66" customWidth="1"/>
    <col min="2819" max="2819" width="31.7109375" style="66" customWidth="1"/>
    <col min="2820" max="2820" width="10.42578125" style="66" customWidth="1"/>
    <col min="2821" max="2821" width="11.85546875" style="66" bestFit="1" customWidth="1"/>
    <col min="2822" max="2823" width="13.28515625" style="66" bestFit="1" customWidth="1"/>
    <col min="2824" max="2841" width="0" style="66" hidden="1" customWidth="1"/>
    <col min="2842" max="2842" width="10" style="66" customWidth="1"/>
    <col min="2843" max="2843" width="10.28515625" style="66" customWidth="1"/>
    <col min="2844" max="2844" width="0" style="66" hidden="1" customWidth="1"/>
    <col min="2845" max="2847" width="6.7109375" style="66" customWidth="1"/>
    <col min="2848" max="2848" width="36.5703125" style="66" customWidth="1"/>
    <col min="2849" max="3072" width="11.42578125" style="66"/>
    <col min="3073" max="3073" width="5.42578125" style="66" customWidth="1"/>
    <col min="3074" max="3074" width="12" style="66" customWidth="1"/>
    <col min="3075" max="3075" width="31.7109375" style="66" customWidth="1"/>
    <col min="3076" max="3076" width="10.42578125" style="66" customWidth="1"/>
    <col min="3077" max="3077" width="11.85546875" style="66" bestFit="1" customWidth="1"/>
    <col min="3078" max="3079" width="13.28515625" style="66" bestFit="1" customWidth="1"/>
    <col min="3080" max="3097" width="0" style="66" hidden="1" customWidth="1"/>
    <col min="3098" max="3098" width="10" style="66" customWidth="1"/>
    <col min="3099" max="3099" width="10.28515625" style="66" customWidth="1"/>
    <col min="3100" max="3100" width="0" style="66" hidden="1" customWidth="1"/>
    <col min="3101" max="3103" width="6.7109375" style="66" customWidth="1"/>
    <col min="3104" max="3104" width="36.5703125" style="66" customWidth="1"/>
    <col min="3105" max="3328" width="11.42578125" style="66"/>
    <col min="3329" max="3329" width="5.42578125" style="66" customWidth="1"/>
    <col min="3330" max="3330" width="12" style="66" customWidth="1"/>
    <col min="3331" max="3331" width="31.7109375" style="66" customWidth="1"/>
    <col min="3332" max="3332" width="10.42578125" style="66" customWidth="1"/>
    <col min="3333" max="3333" width="11.85546875" style="66" bestFit="1" customWidth="1"/>
    <col min="3334" max="3335" width="13.28515625" style="66" bestFit="1" customWidth="1"/>
    <col min="3336" max="3353" width="0" style="66" hidden="1" customWidth="1"/>
    <col min="3354" max="3354" width="10" style="66" customWidth="1"/>
    <col min="3355" max="3355" width="10.28515625" style="66" customWidth="1"/>
    <col min="3356" max="3356" width="0" style="66" hidden="1" customWidth="1"/>
    <col min="3357" max="3359" width="6.7109375" style="66" customWidth="1"/>
    <col min="3360" max="3360" width="36.5703125" style="66" customWidth="1"/>
    <col min="3361" max="3584" width="11.42578125" style="66"/>
    <col min="3585" max="3585" width="5.42578125" style="66" customWidth="1"/>
    <col min="3586" max="3586" width="12" style="66" customWidth="1"/>
    <col min="3587" max="3587" width="31.7109375" style="66" customWidth="1"/>
    <col min="3588" max="3588" width="10.42578125" style="66" customWidth="1"/>
    <col min="3589" max="3589" width="11.85546875" style="66" bestFit="1" customWidth="1"/>
    <col min="3590" max="3591" width="13.28515625" style="66" bestFit="1" customWidth="1"/>
    <col min="3592" max="3609" width="0" style="66" hidden="1" customWidth="1"/>
    <col min="3610" max="3610" width="10" style="66" customWidth="1"/>
    <col min="3611" max="3611" width="10.28515625" style="66" customWidth="1"/>
    <col min="3612" max="3612" width="0" style="66" hidden="1" customWidth="1"/>
    <col min="3613" max="3615" width="6.7109375" style="66" customWidth="1"/>
    <col min="3616" max="3616" width="36.5703125" style="66" customWidth="1"/>
    <col min="3617" max="3840" width="11.42578125" style="66"/>
    <col min="3841" max="3841" width="5.42578125" style="66" customWidth="1"/>
    <col min="3842" max="3842" width="12" style="66" customWidth="1"/>
    <col min="3843" max="3843" width="31.7109375" style="66" customWidth="1"/>
    <col min="3844" max="3844" width="10.42578125" style="66" customWidth="1"/>
    <col min="3845" max="3845" width="11.85546875" style="66" bestFit="1" customWidth="1"/>
    <col min="3846" max="3847" width="13.28515625" style="66" bestFit="1" customWidth="1"/>
    <col min="3848" max="3865" width="0" style="66" hidden="1" customWidth="1"/>
    <col min="3866" max="3866" width="10" style="66" customWidth="1"/>
    <col min="3867" max="3867" width="10.28515625" style="66" customWidth="1"/>
    <col min="3868" max="3868" width="0" style="66" hidden="1" customWidth="1"/>
    <col min="3869" max="3871" width="6.7109375" style="66" customWidth="1"/>
    <col min="3872" max="3872" width="36.5703125" style="66" customWidth="1"/>
    <col min="3873" max="4096" width="11.42578125" style="66"/>
    <col min="4097" max="4097" width="5.42578125" style="66" customWidth="1"/>
    <col min="4098" max="4098" width="12" style="66" customWidth="1"/>
    <col min="4099" max="4099" width="31.7109375" style="66" customWidth="1"/>
    <col min="4100" max="4100" width="10.42578125" style="66" customWidth="1"/>
    <col min="4101" max="4101" width="11.85546875" style="66" bestFit="1" customWidth="1"/>
    <col min="4102" max="4103" width="13.28515625" style="66" bestFit="1" customWidth="1"/>
    <col min="4104" max="4121" width="0" style="66" hidden="1" customWidth="1"/>
    <col min="4122" max="4122" width="10" style="66" customWidth="1"/>
    <col min="4123" max="4123" width="10.28515625" style="66" customWidth="1"/>
    <col min="4124" max="4124" width="0" style="66" hidden="1" customWidth="1"/>
    <col min="4125" max="4127" width="6.7109375" style="66" customWidth="1"/>
    <col min="4128" max="4128" width="36.5703125" style="66" customWidth="1"/>
    <col min="4129" max="4352" width="11.42578125" style="66"/>
    <col min="4353" max="4353" width="5.42578125" style="66" customWidth="1"/>
    <col min="4354" max="4354" width="12" style="66" customWidth="1"/>
    <col min="4355" max="4355" width="31.7109375" style="66" customWidth="1"/>
    <col min="4356" max="4356" width="10.42578125" style="66" customWidth="1"/>
    <col min="4357" max="4357" width="11.85546875" style="66" bestFit="1" customWidth="1"/>
    <col min="4358" max="4359" width="13.28515625" style="66" bestFit="1" customWidth="1"/>
    <col min="4360" max="4377" width="0" style="66" hidden="1" customWidth="1"/>
    <col min="4378" max="4378" width="10" style="66" customWidth="1"/>
    <col min="4379" max="4379" width="10.28515625" style="66" customWidth="1"/>
    <col min="4380" max="4380" width="0" style="66" hidden="1" customWidth="1"/>
    <col min="4381" max="4383" width="6.7109375" style="66" customWidth="1"/>
    <col min="4384" max="4384" width="36.5703125" style="66" customWidth="1"/>
    <col min="4385" max="4608" width="11.42578125" style="66"/>
    <col min="4609" max="4609" width="5.42578125" style="66" customWidth="1"/>
    <col min="4610" max="4610" width="12" style="66" customWidth="1"/>
    <col min="4611" max="4611" width="31.7109375" style="66" customWidth="1"/>
    <col min="4612" max="4612" width="10.42578125" style="66" customWidth="1"/>
    <col min="4613" max="4613" width="11.85546875" style="66" bestFit="1" customWidth="1"/>
    <col min="4614" max="4615" width="13.28515625" style="66" bestFit="1" customWidth="1"/>
    <col min="4616" max="4633" width="0" style="66" hidden="1" customWidth="1"/>
    <col min="4634" max="4634" width="10" style="66" customWidth="1"/>
    <col min="4635" max="4635" width="10.28515625" style="66" customWidth="1"/>
    <col min="4636" max="4636" width="0" style="66" hidden="1" customWidth="1"/>
    <col min="4637" max="4639" width="6.7109375" style="66" customWidth="1"/>
    <col min="4640" max="4640" width="36.5703125" style="66" customWidth="1"/>
    <col min="4641" max="4864" width="11.42578125" style="66"/>
    <col min="4865" max="4865" width="5.42578125" style="66" customWidth="1"/>
    <col min="4866" max="4866" width="12" style="66" customWidth="1"/>
    <col min="4867" max="4867" width="31.7109375" style="66" customWidth="1"/>
    <col min="4868" max="4868" width="10.42578125" style="66" customWidth="1"/>
    <col min="4869" max="4869" width="11.85546875" style="66" bestFit="1" customWidth="1"/>
    <col min="4870" max="4871" width="13.28515625" style="66" bestFit="1" customWidth="1"/>
    <col min="4872" max="4889" width="0" style="66" hidden="1" customWidth="1"/>
    <col min="4890" max="4890" width="10" style="66" customWidth="1"/>
    <col min="4891" max="4891" width="10.28515625" style="66" customWidth="1"/>
    <col min="4892" max="4892" width="0" style="66" hidden="1" customWidth="1"/>
    <col min="4893" max="4895" width="6.7109375" style="66" customWidth="1"/>
    <col min="4896" max="4896" width="36.5703125" style="66" customWidth="1"/>
    <col min="4897" max="5120" width="11.42578125" style="66"/>
    <col min="5121" max="5121" width="5.42578125" style="66" customWidth="1"/>
    <col min="5122" max="5122" width="12" style="66" customWidth="1"/>
    <col min="5123" max="5123" width="31.7109375" style="66" customWidth="1"/>
    <col min="5124" max="5124" width="10.42578125" style="66" customWidth="1"/>
    <col min="5125" max="5125" width="11.85546875" style="66" bestFit="1" customWidth="1"/>
    <col min="5126" max="5127" width="13.28515625" style="66" bestFit="1" customWidth="1"/>
    <col min="5128" max="5145" width="0" style="66" hidden="1" customWidth="1"/>
    <col min="5146" max="5146" width="10" style="66" customWidth="1"/>
    <col min="5147" max="5147" width="10.28515625" style="66" customWidth="1"/>
    <col min="5148" max="5148" width="0" style="66" hidden="1" customWidth="1"/>
    <col min="5149" max="5151" width="6.7109375" style="66" customWidth="1"/>
    <col min="5152" max="5152" width="36.5703125" style="66" customWidth="1"/>
    <col min="5153" max="5376" width="11.42578125" style="66"/>
    <col min="5377" max="5377" width="5.42578125" style="66" customWidth="1"/>
    <col min="5378" max="5378" width="12" style="66" customWidth="1"/>
    <col min="5379" max="5379" width="31.7109375" style="66" customWidth="1"/>
    <col min="5380" max="5380" width="10.42578125" style="66" customWidth="1"/>
    <col min="5381" max="5381" width="11.85546875" style="66" bestFit="1" customWidth="1"/>
    <col min="5382" max="5383" width="13.28515625" style="66" bestFit="1" customWidth="1"/>
    <col min="5384" max="5401" width="0" style="66" hidden="1" customWidth="1"/>
    <col min="5402" max="5402" width="10" style="66" customWidth="1"/>
    <col min="5403" max="5403" width="10.28515625" style="66" customWidth="1"/>
    <col min="5404" max="5404" width="0" style="66" hidden="1" customWidth="1"/>
    <col min="5405" max="5407" width="6.7109375" style="66" customWidth="1"/>
    <col min="5408" max="5408" width="36.5703125" style="66" customWidth="1"/>
    <col min="5409" max="5632" width="11.42578125" style="66"/>
    <col min="5633" max="5633" width="5.42578125" style="66" customWidth="1"/>
    <col min="5634" max="5634" width="12" style="66" customWidth="1"/>
    <col min="5635" max="5635" width="31.7109375" style="66" customWidth="1"/>
    <col min="5636" max="5636" width="10.42578125" style="66" customWidth="1"/>
    <col min="5637" max="5637" width="11.85546875" style="66" bestFit="1" customWidth="1"/>
    <col min="5638" max="5639" width="13.28515625" style="66" bestFit="1" customWidth="1"/>
    <col min="5640" max="5657" width="0" style="66" hidden="1" customWidth="1"/>
    <col min="5658" max="5658" width="10" style="66" customWidth="1"/>
    <col min="5659" max="5659" width="10.28515625" style="66" customWidth="1"/>
    <col min="5660" max="5660" width="0" style="66" hidden="1" customWidth="1"/>
    <col min="5661" max="5663" width="6.7109375" style="66" customWidth="1"/>
    <col min="5664" max="5664" width="36.5703125" style="66" customWidth="1"/>
    <col min="5665" max="5888" width="11.42578125" style="66"/>
    <col min="5889" max="5889" width="5.42578125" style="66" customWidth="1"/>
    <col min="5890" max="5890" width="12" style="66" customWidth="1"/>
    <col min="5891" max="5891" width="31.7109375" style="66" customWidth="1"/>
    <col min="5892" max="5892" width="10.42578125" style="66" customWidth="1"/>
    <col min="5893" max="5893" width="11.85546875" style="66" bestFit="1" customWidth="1"/>
    <col min="5894" max="5895" width="13.28515625" style="66" bestFit="1" customWidth="1"/>
    <col min="5896" max="5913" width="0" style="66" hidden="1" customWidth="1"/>
    <col min="5914" max="5914" width="10" style="66" customWidth="1"/>
    <col min="5915" max="5915" width="10.28515625" style="66" customWidth="1"/>
    <col min="5916" max="5916" width="0" style="66" hidden="1" customWidth="1"/>
    <col min="5917" max="5919" width="6.7109375" style="66" customWidth="1"/>
    <col min="5920" max="5920" width="36.5703125" style="66" customWidth="1"/>
    <col min="5921" max="6144" width="11.42578125" style="66"/>
    <col min="6145" max="6145" width="5.42578125" style="66" customWidth="1"/>
    <col min="6146" max="6146" width="12" style="66" customWidth="1"/>
    <col min="6147" max="6147" width="31.7109375" style="66" customWidth="1"/>
    <col min="6148" max="6148" width="10.42578125" style="66" customWidth="1"/>
    <col min="6149" max="6149" width="11.85546875" style="66" bestFit="1" customWidth="1"/>
    <col min="6150" max="6151" width="13.28515625" style="66" bestFit="1" customWidth="1"/>
    <col min="6152" max="6169" width="0" style="66" hidden="1" customWidth="1"/>
    <col min="6170" max="6170" width="10" style="66" customWidth="1"/>
    <col min="6171" max="6171" width="10.28515625" style="66" customWidth="1"/>
    <col min="6172" max="6172" width="0" style="66" hidden="1" customWidth="1"/>
    <col min="6173" max="6175" width="6.7109375" style="66" customWidth="1"/>
    <col min="6176" max="6176" width="36.5703125" style="66" customWidth="1"/>
    <col min="6177" max="6400" width="11.42578125" style="66"/>
    <col min="6401" max="6401" width="5.42578125" style="66" customWidth="1"/>
    <col min="6402" max="6402" width="12" style="66" customWidth="1"/>
    <col min="6403" max="6403" width="31.7109375" style="66" customWidth="1"/>
    <col min="6404" max="6404" width="10.42578125" style="66" customWidth="1"/>
    <col min="6405" max="6405" width="11.85546875" style="66" bestFit="1" customWidth="1"/>
    <col min="6406" max="6407" width="13.28515625" style="66" bestFit="1" customWidth="1"/>
    <col min="6408" max="6425" width="0" style="66" hidden="1" customWidth="1"/>
    <col min="6426" max="6426" width="10" style="66" customWidth="1"/>
    <col min="6427" max="6427" width="10.28515625" style="66" customWidth="1"/>
    <col min="6428" max="6428" width="0" style="66" hidden="1" customWidth="1"/>
    <col min="6429" max="6431" width="6.7109375" style="66" customWidth="1"/>
    <col min="6432" max="6432" width="36.5703125" style="66" customWidth="1"/>
    <col min="6433" max="6656" width="11.42578125" style="66"/>
    <col min="6657" max="6657" width="5.42578125" style="66" customWidth="1"/>
    <col min="6658" max="6658" width="12" style="66" customWidth="1"/>
    <col min="6659" max="6659" width="31.7109375" style="66" customWidth="1"/>
    <col min="6660" max="6660" width="10.42578125" style="66" customWidth="1"/>
    <col min="6661" max="6661" width="11.85546875" style="66" bestFit="1" customWidth="1"/>
    <col min="6662" max="6663" width="13.28515625" style="66" bestFit="1" customWidth="1"/>
    <col min="6664" max="6681" width="0" style="66" hidden="1" customWidth="1"/>
    <col min="6682" max="6682" width="10" style="66" customWidth="1"/>
    <col min="6683" max="6683" width="10.28515625" style="66" customWidth="1"/>
    <col min="6684" max="6684" width="0" style="66" hidden="1" customWidth="1"/>
    <col min="6685" max="6687" width="6.7109375" style="66" customWidth="1"/>
    <col min="6688" max="6688" width="36.5703125" style="66" customWidth="1"/>
    <col min="6689" max="6912" width="11.42578125" style="66"/>
    <col min="6913" max="6913" width="5.42578125" style="66" customWidth="1"/>
    <col min="6914" max="6914" width="12" style="66" customWidth="1"/>
    <col min="6915" max="6915" width="31.7109375" style="66" customWidth="1"/>
    <col min="6916" max="6916" width="10.42578125" style="66" customWidth="1"/>
    <col min="6917" max="6917" width="11.85546875" style="66" bestFit="1" customWidth="1"/>
    <col min="6918" max="6919" width="13.28515625" style="66" bestFit="1" customWidth="1"/>
    <col min="6920" max="6937" width="0" style="66" hidden="1" customWidth="1"/>
    <col min="6938" max="6938" width="10" style="66" customWidth="1"/>
    <col min="6939" max="6939" width="10.28515625" style="66" customWidth="1"/>
    <col min="6940" max="6940" width="0" style="66" hidden="1" customWidth="1"/>
    <col min="6941" max="6943" width="6.7109375" style="66" customWidth="1"/>
    <col min="6944" max="6944" width="36.5703125" style="66" customWidth="1"/>
    <col min="6945" max="7168" width="11.42578125" style="66"/>
    <col min="7169" max="7169" width="5.42578125" style="66" customWidth="1"/>
    <col min="7170" max="7170" width="12" style="66" customWidth="1"/>
    <col min="7171" max="7171" width="31.7109375" style="66" customWidth="1"/>
    <col min="7172" max="7172" width="10.42578125" style="66" customWidth="1"/>
    <col min="7173" max="7173" width="11.85546875" style="66" bestFit="1" customWidth="1"/>
    <col min="7174" max="7175" width="13.28515625" style="66" bestFit="1" customWidth="1"/>
    <col min="7176" max="7193" width="0" style="66" hidden="1" customWidth="1"/>
    <col min="7194" max="7194" width="10" style="66" customWidth="1"/>
    <col min="7195" max="7195" width="10.28515625" style="66" customWidth="1"/>
    <col min="7196" max="7196" width="0" style="66" hidden="1" customWidth="1"/>
    <col min="7197" max="7199" width="6.7109375" style="66" customWidth="1"/>
    <col min="7200" max="7200" width="36.5703125" style="66" customWidth="1"/>
    <col min="7201" max="7424" width="11.42578125" style="66"/>
    <col min="7425" max="7425" width="5.42578125" style="66" customWidth="1"/>
    <col min="7426" max="7426" width="12" style="66" customWidth="1"/>
    <col min="7427" max="7427" width="31.7109375" style="66" customWidth="1"/>
    <col min="7428" max="7428" width="10.42578125" style="66" customWidth="1"/>
    <col min="7429" max="7429" width="11.85546875" style="66" bestFit="1" customWidth="1"/>
    <col min="7430" max="7431" width="13.28515625" style="66" bestFit="1" customWidth="1"/>
    <col min="7432" max="7449" width="0" style="66" hidden="1" customWidth="1"/>
    <col min="7450" max="7450" width="10" style="66" customWidth="1"/>
    <col min="7451" max="7451" width="10.28515625" style="66" customWidth="1"/>
    <col min="7452" max="7452" width="0" style="66" hidden="1" customWidth="1"/>
    <col min="7453" max="7455" width="6.7109375" style="66" customWidth="1"/>
    <col min="7456" max="7456" width="36.5703125" style="66" customWidth="1"/>
    <col min="7457" max="7680" width="11.42578125" style="66"/>
    <col min="7681" max="7681" width="5.42578125" style="66" customWidth="1"/>
    <col min="7682" max="7682" width="12" style="66" customWidth="1"/>
    <col min="7683" max="7683" width="31.7109375" style="66" customWidth="1"/>
    <col min="7684" max="7684" width="10.42578125" style="66" customWidth="1"/>
    <col min="7685" max="7685" width="11.85546875" style="66" bestFit="1" customWidth="1"/>
    <col min="7686" max="7687" width="13.28515625" style="66" bestFit="1" customWidth="1"/>
    <col min="7688" max="7705" width="0" style="66" hidden="1" customWidth="1"/>
    <col min="7706" max="7706" width="10" style="66" customWidth="1"/>
    <col min="7707" max="7707" width="10.28515625" style="66" customWidth="1"/>
    <col min="7708" max="7708" width="0" style="66" hidden="1" customWidth="1"/>
    <col min="7709" max="7711" width="6.7109375" style="66" customWidth="1"/>
    <col min="7712" max="7712" width="36.5703125" style="66" customWidth="1"/>
    <col min="7713" max="7936" width="11.42578125" style="66"/>
    <col min="7937" max="7937" width="5.42578125" style="66" customWidth="1"/>
    <col min="7938" max="7938" width="12" style="66" customWidth="1"/>
    <col min="7939" max="7939" width="31.7109375" style="66" customWidth="1"/>
    <col min="7940" max="7940" width="10.42578125" style="66" customWidth="1"/>
    <col min="7941" max="7941" width="11.85546875" style="66" bestFit="1" customWidth="1"/>
    <col min="7942" max="7943" width="13.28515625" style="66" bestFit="1" customWidth="1"/>
    <col min="7944" max="7961" width="0" style="66" hidden="1" customWidth="1"/>
    <col min="7962" max="7962" width="10" style="66" customWidth="1"/>
    <col min="7963" max="7963" width="10.28515625" style="66" customWidth="1"/>
    <col min="7964" max="7964" width="0" style="66" hidden="1" customWidth="1"/>
    <col min="7965" max="7967" width="6.7109375" style="66" customWidth="1"/>
    <col min="7968" max="7968" width="36.5703125" style="66" customWidth="1"/>
    <col min="7969" max="8192" width="11.42578125" style="66"/>
    <col min="8193" max="8193" width="5.42578125" style="66" customWidth="1"/>
    <col min="8194" max="8194" width="12" style="66" customWidth="1"/>
    <col min="8195" max="8195" width="31.7109375" style="66" customWidth="1"/>
    <col min="8196" max="8196" width="10.42578125" style="66" customWidth="1"/>
    <col min="8197" max="8197" width="11.85546875" style="66" bestFit="1" customWidth="1"/>
    <col min="8198" max="8199" width="13.28515625" style="66" bestFit="1" customWidth="1"/>
    <col min="8200" max="8217" width="0" style="66" hidden="1" customWidth="1"/>
    <col min="8218" max="8218" width="10" style="66" customWidth="1"/>
    <col min="8219" max="8219" width="10.28515625" style="66" customWidth="1"/>
    <col min="8220" max="8220" width="0" style="66" hidden="1" customWidth="1"/>
    <col min="8221" max="8223" width="6.7109375" style="66" customWidth="1"/>
    <col min="8224" max="8224" width="36.5703125" style="66" customWidth="1"/>
    <col min="8225" max="8448" width="11.42578125" style="66"/>
    <col min="8449" max="8449" width="5.42578125" style="66" customWidth="1"/>
    <col min="8450" max="8450" width="12" style="66" customWidth="1"/>
    <col min="8451" max="8451" width="31.7109375" style="66" customWidth="1"/>
    <col min="8452" max="8452" width="10.42578125" style="66" customWidth="1"/>
    <col min="8453" max="8453" width="11.85546875" style="66" bestFit="1" customWidth="1"/>
    <col min="8454" max="8455" width="13.28515625" style="66" bestFit="1" customWidth="1"/>
    <col min="8456" max="8473" width="0" style="66" hidden="1" customWidth="1"/>
    <col min="8474" max="8474" width="10" style="66" customWidth="1"/>
    <col min="8475" max="8475" width="10.28515625" style="66" customWidth="1"/>
    <col min="8476" max="8476" width="0" style="66" hidden="1" customWidth="1"/>
    <col min="8477" max="8479" width="6.7109375" style="66" customWidth="1"/>
    <col min="8480" max="8480" width="36.5703125" style="66" customWidth="1"/>
    <col min="8481" max="8704" width="11.42578125" style="66"/>
    <col min="8705" max="8705" width="5.42578125" style="66" customWidth="1"/>
    <col min="8706" max="8706" width="12" style="66" customWidth="1"/>
    <col min="8707" max="8707" width="31.7109375" style="66" customWidth="1"/>
    <col min="8708" max="8708" width="10.42578125" style="66" customWidth="1"/>
    <col min="8709" max="8709" width="11.85546875" style="66" bestFit="1" customWidth="1"/>
    <col min="8710" max="8711" width="13.28515625" style="66" bestFit="1" customWidth="1"/>
    <col min="8712" max="8729" width="0" style="66" hidden="1" customWidth="1"/>
    <col min="8730" max="8730" width="10" style="66" customWidth="1"/>
    <col min="8731" max="8731" width="10.28515625" style="66" customWidth="1"/>
    <col min="8732" max="8732" width="0" style="66" hidden="1" customWidth="1"/>
    <col min="8733" max="8735" width="6.7109375" style="66" customWidth="1"/>
    <col min="8736" max="8736" width="36.5703125" style="66" customWidth="1"/>
    <col min="8737" max="8960" width="11.42578125" style="66"/>
    <col min="8961" max="8961" width="5.42578125" style="66" customWidth="1"/>
    <col min="8962" max="8962" width="12" style="66" customWidth="1"/>
    <col min="8963" max="8963" width="31.7109375" style="66" customWidth="1"/>
    <col min="8964" max="8964" width="10.42578125" style="66" customWidth="1"/>
    <col min="8965" max="8965" width="11.85546875" style="66" bestFit="1" customWidth="1"/>
    <col min="8966" max="8967" width="13.28515625" style="66" bestFit="1" customWidth="1"/>
    <col min="8968" max="8985" width="0" style="66" hidden="1" customWidth="1"/>
    <col min="8986" max="8986" width="10" style="66" customWidth="1"/>
    <col min="8987" max="8987" width="10.28515625" style="66" customWidth="1"/>
    <col min="8988" max="8988" width="0" style="66" hidden="1" customWidth="1"/>
    <col min="8989" max="8991" width="6.7109375" style="66" customWidth="1"/>
    <col min="8992" max="8992" width="36.5703125" style="66" customWidth="1"/>
    <col min="8993" max="9216" width="11.42578125" style="66"/>
    <col min="9217" max="9217" width="5.42578125" style="66" customWidth="1"/>
    <col min="9218" max="9218" width="12" style="66" customWidth="1"/>
    <col min="9219" max="9219" width="31.7109375" style="66" customWidth="1"/>
    <col min="9220" max="9220" width="10.42578125" style="66" customWidth="1"/>
    <col min="9221" max="9221" width="11.85546875" style="66" bestFit="1" customWidth="1"/>
    <col min="9222" max="9223" width="13.28515625" style="66" bestFit="1" customWidth="1"/>
    <col min="9224" max="9241" width="0" style="66" hidden="1" customWidth="1"/>
    <col min="9242" max="9242" width="10" style="66" customWidth="1"/>
    <col min="9243" max="9243" width="10.28515625" style="66" customWidth="1"/>
    <col min="9244" max="9244" width="0" style="66" hidden="1" customWidth="1"/>
    <col min="9245" max="9247" width="6.7109375" style="66" customWidth="1"/>
    <col min="9248" max="9248" width="36.5703125" style="66" customWidth="1"/>
    <col min="9249" max="9472" width="11.42578125" style="66"/>
    <col min="9473" max="9473" width="5.42578125" style="66" customWidth="1"/>
    <col min="9474" max="9474" width="12" style="66" customWidth="1"/>
    <col min="9475" max="9475" width="31.7109375" style="66" customWidth="1"/>
    <col min="9476" max="9476" width="10.42578125" style="66" customWidth="1"/>
    <col min="9477" max="9477" width="11.85546875" style="66" bestFit="1" customWidth="1"/>
    <col min="9478" max="9479" width="13.28515625" style="66" bestFit="1" customWidth="1"/>
    <col min="9480" max="9497" width="0" style="66" hidden="1" customWidth="1"/>
    <col min="9498" max="9498" width="10" style="66" customWidth="1"/>
    <col min="9499" max="9499" width="10.28515625" style="66" customWidth="1"/>
    <col min="9500" max="9500" width="0" style="66" hidden="1" customWidth="1"/>
    <col min="9501" max="9503" width="6.7109375" style="66" customWidth="1"/>
    <col min="9504" max="9504" width="36.5703125" style="66" customWidth="1"/>
    <col min="9505" max="9728" width="11.42578125" style="66"/>
    <col min="9729" max="9729" width="5.42578125" style="66" customWidth="1"/>
    <col min="9730" max="9730" width="12" style="66" customWidth="1"/>
    <col min="9731" max="9731" width="31.7109375" style="66" customWidth="1"/>
    <col min="9732" max="9732" width="10.42578125" style="66" customWidth="1"/>
    <col min="9733" max="9733" width="11.85546875" style="66" bestFit="1" customWidth="1"/>
    <col min="9734" max="9735" width="13.28515625" style="66" bestFit="1" customWidth="1"/>
    <col min="9736" max="9753" width="0" style="66" hidden="1" customWidth="1"/>
    <col min="9754" max="9754" width="10" style="66" customWidth="1"/>
    <col min="9755" max="9755" width="10.28515625" style="66" customWidth="1"/>
    <col min="9756" max="9756" width="0" style="66" hidden="1" customWidth="1"/>
    <col min="9757" max="9759" width="6.7109375" style="66" customWidth="1"/>
    <col min="9760" max="9760" width="36.5703125" style="66" customWidth="1"/>
    <col min="9761" max="9984" width="11.42578125" style="66"/>
    <col min="9985" max="9985" width="5.42578125" style="66" customWidth="1"/>
    <col min="9986" max="9986" width="12" style="66" customWidth="1"/>
    <col min="9987" max="9987" width="31.7109375" style="66" customWidth="1"/>
    <col min="9988" max="9988" width="10.42578125" style="66" customWidth="1"/>
    <col min="9989" max="9989" width="11.85546875" style="66" bestFit="1" customWidth="1"/>
    <col min="9990" max="9991" width="13.28515625" style="66" bestFit="1" customWidth="1"/>
    <col min="9992" max="10009" width="0" style="66" hidden="1" customWidth="1"/>
    <col min="10010" max="10010" width="10" style="66" customWidth="1"/>
    <col min="10011" max="10011" width="10.28515625" style="66" customWidth="1"/>
    <col min="10012" max="10012" width="0" style="66" hidden="1" customWidth="1"/>
    <col min="10013" max="10015" width="6.7109375" style="66" customWidth="1"/>
    <col min="10016" max="10016" width="36.5703125" style="66" customWidth="1"/>
    <col min="10017" max="10240" width="11.42578125" style="66"/>
    <col min="10241" max="10241" width="5.42578125" style="66" customWidth="1"/>
    <col min="10242" max="10242" width="12" style="66" customWidth="1"/>
    <col min="10243" max="10243" width="31.7109375" style="66" customWidth="1"/>
    <col min="10244" max="10244" width="10.42578125" style="66" customWidth="1"/>
    <col min="10245" max="10245" width="11.85546875" style="66" bestFit="1" customWidth="1"/>
    <col min="10246" max="10247" width="13.28515625" style="66" bestFit="1" customWidth="1"/>
    <col min="10248" max="10265" width="0" style="66" hidden="1" customWidth="1"/>
    <col min="10266" max="10266" width="10" style="66" customWidth="1"/>
    <col min="10267" max="10267" width="10.28515625" style="66" customWidth="1"/>
    <col min="10268" max="10268" width="0" style="66" hidden="1" customWidth="1"/>
    <col min="10269" max="10271" width="6.7109375" style="66" customWidth="1"/>
    <col min="10272" max="10272" width="36.5703125" style="66" customWidth="1"/>
    <col min="10273" max="10496" width="11.42578125" style="66"/>
    <col min="10497" max="10497" width="5.42578125" style="66" customWidth="1"/>
    <col min="10498" max="10498" width="12" style="66" customWidth="1"/>
    <col min="10499" max="10499" width="31.7109375" style="66" customWidth="1"/>
    <col min="10500" max="10500" width="10.42578125" style="66" customWidth="1"/>
    <col min="10501" max="10501" width="11.85546875" style="66" bestFit="1" customWidth="1"/>
    <col min="10502" max="10503" width="13.28515625" style="66" bestFit="1" customWidth="1"/>
    <col min="10504" max="10521" width="0" style="66" hidden="1" customWidth="1"/>
    <col min="10522" max="10522" width="10" style="66" customWidth="1"/>
    <col min="10523" max="10523" width="10.28515625" style="66" customWidth="1"/>
    <col min="10524" max="10524" width="0" style="66" hidden="1" customWidth="1"/>
    <col min="10525" max="10527" width="6.7109375" style="66" customWidth="1"/>
    <col min="10528" max="10528" width="36.5703125" style="66" customWidth="1"/>
    <col min="10529" max="10752" width="11.42578125" style="66"/>
    <col min="10753" max="10753" width="5.42578125" style="66" customWidth="1"/>
    <col min="10754" max="10754" width="12" style="66" customWidth="1"/>
    <col min="10755" max="10755" width="31.7109375" style="66" customWidth="1"/>
    <col min="10756" max="10756" width="10.42578125" style="66" customWidth="1"/>
    <col min="10757" max="10757" width="11.85546875" style="66" bestFit="1" customWidth="1"/>
    <col min="10758" max="10759" width="13.28515625" style="66" bestFit="1" customWidth="1"/>
    <col min="10760" max="10777" width="0" style="66" hidden="1" customWidth="1"/>
    <col min="10778" max="10778" width="10" style="66" customWidth="1"/>
    <col min="10779" max="10779" width="10.28515625" style="66" customWidth="1"/>
    <col min="10780" max="10780" width="0" style="66" hidden="1" customWidth="1"/>
    <col min="10781" max="10783" width="6.7109375" style="66" customWidth="1"/>
    <col min="10784" max="10784" width="36.5703125" style="66" customWidth="1"/>
    <col min="10785" max="11008" width="11.42578125" style="66"/>
    <col min="11009" max="11009" width="5.42578125" style="66" customWidth="1"/>
    <col min="11010" max="11010" width="12" style="66" customWidth="1"/>
    <col min="11011" max="11011" width="31.7109375" style="66" customWidth="1"/>
    <col min="11012" max="11012" width="10.42578125" style="66" customWidth="1"/>
    <col min="11013" max="11013" width="11.85546875" style="66" bestFit="1" customWidth="1"/>
    <col min="11014" max="11015" width="13.28515625" style="66" bestFit="1" customWidth="1"/>
    <col min="11016" max="11033" width="0" style="66" hidden="1" customWidth="1"/>
    <col min="11034" max="11034" width="10" style="66" customWidth="1"/>
    <col min="11035" max="11035" width="10.28515625" style="66" customWidth="1"/>
    <col min="11036" max="11036" width="0" style="66" hidden="1" customWidth="1"/>
    <col min="11037" max="11039" width="6.7109375" style="66" customWidth="1"/>
    <col min="11040" max="11040" width="36.5703125" style="66" customWidth="1"/>
    <col min="11041" max="11264" width="11.42578125" style="66"/>
    <col min="11265" max="11265" width="5.42578125" style="66" customWidth="1"/>
    <col min="11266" max="11266" width="12" style="66" customWidth="1"/>
    <col min="11267" max="11267" width="31.7109375" style="66" customWidth="1"/>
    <col min="11268" max="11268" width="10.42578125" style="66" customWidth="1"/>
    <col min="11269" max="11269" width="11.85546875" style="66" bestFit="1" customWidth="1"/>
    <col min="11270" max="11271" width="13.28515625" style="66" bestFit="1" customWidth="1"/>
    <col min="11272" max="11289" width="0" style="66" hidden="1" customWidth="1"/>
    <col min="11290" max="11290" width="10" style="66" customWidth="1"/>
    <col min="11291" max="11291" width="10.28515625" style="66" customWidth="1"/>
    <col min="11292" max="11292" width="0" style="66" hidden="1" customWidth="1"/>
    <col min="11293" max="11295" width="6.7109375" style="66" customWidth="1"/>
    <col min="11296" max="11296" width="36.5703125" style="66" customWidth="1"/>
    <col min="11297" max="11520" width="11.42578125" style="66"/>
    <col min="11521" max="11521" width="5.42578125" style="66" customWidth="1"/>
    <col min="11522" max="11522" width="12" style="66" customWidth="1"/>
    <col min="11523" max="11523" width="31.7109375" style="66" customWidth="1"/>
    <col min="11524" max="11524" width="10.42578125" style="66" customWidth="1"/>
    <col min="11525" max="11525" width="11.85546875" style="66" bestFit="1" customWidth="1"/>
    <col min="11526" max="11527" width="13.28515625" style="66" bestFit="1" customWidth="1"/>
    <col min="11528" max="11545" width="0" style="66" hidden="1" customWidth="1"/>
    <col min="11546" max="11546" width="10" style="66" customWidth="1"/>
    <col min="11547" max="11547" width="10.28515625" style="66" customWidth="1"/>
    <col min="11548" max="11548" width="0" style="66" hidden="1" customWidth="1"/>
    <col min="11549" max="11551" width="6.7109375" style="66" customWidth="1"/>
    <col min="11552" max="11552" width="36.5703125" style="66" customWidth="1"/>
    <col min="11553" max="11776" width="11.42578125" style="66"/>
    <col min="11777" max="11777" width="5.42578125" style="66" customWidth="1"/>
    <col min="11778" max="11778" width="12" style="66" customWidth="1"/>
    <col min="11779" max="11779" width="31.7109375" style="66" customWidth="1"/>
    <col min="11780" max="11780" width="10.42578125" style="66" customWidth="1"/>
    <col min="11781" max="11781" width="11.85546875" style="66" bestFit="1" customWidth="1"/>
    <col min="11782" max="11783" width="13.28515625" style="66" bestFit="1" customWidth="1"/>
    <col min="11784" max="11801" width="0" style="66" hidden="1" customWidth="1"/>
    <col min="11802" max="11802" width="10" style="66" customWidth="1"/>
    <col min="11803" max="11803" width="10.28515625" style="66" customWidth="1"/>
    <col min="11804" max="11804" width="0" style="66" hidden="1" customWidth="1"/>
    <col min="11805" max="11807" width="6.7109375" style="66" customWidth="1"/>
    <col min="11808" max="11808" width="36.5703125" style="66" customWidth="1"/>
    <col min="11809" max="12032" width="11.42578125" style="66"/>
    <col min="12033" max="12033" width="5.42578125" style="66" customWidth="1"/>
    <col min="12034" max="12034" width="12" style="66" customWidth="1"/>
    <col min="12035" max="12035" width="31.7109375" style="66" customWidth="1"/>
    <col min="12036" max="12036" width="10.42578125" style="66" customWidth="1"/>
    <col min="12037" max="12037" width="11.85546875" style="66" bestFit="1" customWidth="1"/>
    <col min="12038" max="12039" width="13.28515625" style="66" bestFit="1" customWidth="1"/>
    <col min="12040" max="12057" width="0" style="66" hidden="1" customWidth="1"/>
    <col min="12058" max="12058" width="10" style="66" customWidth="1"/>
    <col min="12059" max="12059" width="10.28515625" style="66" customWidth="1"/>
    <col min="12060" max="12060" width="0" style="66" hidden="1" customWidth="1"/>
    <col min="12061" max="12063" width="6.7109375" style="66" customWidth="1"/>
    <col min="12064" max="12064" width="36.5703125" style="66" customWidth="1"/>
    <col min="12065" max="12288" width="11.42578125" style="66"/>
    <col min="12289" max="12289" width="5.42578125" style="66" customWidth="1"/>
    <col min="12290" max="12290" width="12" style="66" customWidth="1"/>
    <col min="12291" max="12291" width="31.7109375" style="66" customWidth="1"/>
    <col min="12292" max="12292" width="10.42578125" style="66" customWidth="1"/>
    <col min="12293" max="12293" width="11.85546875" style="66" bestFit="1" customWidth="1"/>
    <col min="12294" max="12295" width="13.28515625" style="66" bestFit="1" customWidth="1"/>
    <col min="12296" max="12313" width="0" style="66" hidden="1" customWidth="1"/>
    <col min="12314" max="12314" width="10" style="66" customWidth="1"/>
    <col min="12315" max="12315" width="10.28515625" style="66" customWidth="1"/>
    <col min="12316" max="12316" width="0" style="66" hidden="1" customWidth="1"/>
    <col min="12317" max="12319" width="6.7109375" style="66" customWidth="1"/>
    <col min="12320" max="12320" width="36.5703125" style="66" customWidth="1"/>
    <col min="12321" max="12544" width="11.42578125" style="66"/>
    <col min="12545" max="12545" width="5.42578125" style="66" customWidth="1"/>
    <col min="12546" max="12546" width="12" style="66" customWidth="1"/>
    <col min="12547" max="12547" width="31.7109375" style="66" customWidth="1"/>
    <col min="12548" max="12548" width="10.42578125" style="66" customWidth="1"/>
    <col min="12549" max="12549" width="11.85546875" style="66" bestFit="1" customWidth="1"/>
    <col min="12550" max="12551" width="13.28515625" style="66" bestFit="1" customWidth="1"/>
    <col min="12552" max="12569" width="0" style="66" hidden="1" customWidth="1"/>
    <col min="12570" max="12570" width="10" style="66" customWidth="1"/>
    <col min="12571" max="12571" width="10.28515625" style="66" customWidth="1"/>
    <col min="12572" max="12572" width="0" style="66" hidden="1" customWidth="1"/>
    <col min="12573" max="12575" width="6.7109375" style="66" customWidth="1"/>
    <col min="12576" max="12576" width="36.5703125" style="66" customWidth="1"/>
    <col min="12577" max="12800" width="11.42578125" style="66"/>
    <col min="12801" max="12801" width="5.42578125" style="66" customWidth="1"/>
    <col min="12802" max="12802" width="12" style="66" customWidth="1"/>
    <col min="12803" max="12803" width="31.7109375" style="66" customWidth="1"/>
    <col min="12804" max="12804" width="10.42578125" style="66" customWidth="1"/>
    <col min="12805" max="12805" width="11.85546875" style="66" bestFit="1" customWidth="1"/>
    <col min="12806" max="12807" width="13.28515625" style="66" bestFit="1" customWidth="1"/>
    <col min="12808" max="12825" width="0" style="66" hidden="1" customWidth="1"/>
    <col min="12826" max="12826" width="10" style="66" customWidth="1"/>
    <col min="12827" max="12827" width="10.28515625" style="66" customWidth="1"/>
    <col min="12828" max="12828" width="0" style="66" hidden="1" customWidth="1"/>
    <col min="12829" max="12831" width="6.7109375" style="66" customWidth="1"/>
    <col min="12832" max="12832" width="36.5703125" style="66" customWidth="1"/>
    <col min="12833" max="13056" width="11.42578125" style="66"/>
    <col min="13057" max="13057" width="5.42578125" style="66" customWidth="1"/>
    <col min="13058" max="13058" width="12" style="66" customWidth="1"/>
    <col min="13059" max="13059" width="31.7109375" style="66" customWidth="1"/>
    <col min="13060" max="13060" width="10.42578125" style="66" customWidth="1"/>
    <col min="13061" max="13061" width="11.85546875" style="66" bestFit="1" customWidth="1"/>
    <col min="13062" max="13063" width="13.28515625" style="66" bestFit="1" customWidth="1"/>
    <col min="13064" max="13081" width="0" style="66" hidden="1" customWidth="1"/>
    <col min="13082" max="13082" width="10" style="66" customWidth="1"/>
    <col min="13083" max="13083" width="10.28515625" style="66" customWidth="1"/>
    <col min="13084" max="13084" width="0" style="66" hidden="1" customWidth="1"/>
    <col min="13085" max="13087" width="6.7109375" style="66" customWidth="1"/>
    <col min="13088" max="13088" width="36.5703125" style="66" customWidth="1"/>
    <col min="13089" max="13312" width="11.42578125" style="66"/>
    <col min="13313" max="13313" width="5.42578125" style="66" customWidth="1"/>
    <col min="13314" max="13314" width="12" style="66" customWidth="1"/>
    <col min="13315" max="13315" width="31.7109375" style="66" customWidth="1"/>
    <col min="13316" max="13316" width="10.42578125" style="66" customWidth="1"/>
    <col min="13317" max="13317" width="11.85546875" style="66" bestFit="1" customWidth="1"/>
    <col min="13318" max="13319" width="13.28515625" style="66" bestFit="1" customWidth="1"/>
    <col min="13320" max="13337" width="0" style="66" hidden="1" customWidth="1"/>
    <col min="13338" max="13338" width="10" style="66" customWidth="1"/>
    <col min="13339" max="13339" width="10.28515625" style="66" customWidth="1"/>
    <col min="13340" max="13340" width="0" style="66" hidden="1" customWidth="1"/>
    <col min="13341" max="13343" width="6.7109375" style="66" customWidth="1"/>
    <col min="13344" max="13344" width="36.5703125" style="66" customWidth="1"/>
    <col min="13345" max="13568" width="11.42578125" style="66"/>
    <col min="13569" max="13569" width="5.42578125" style="66" customWidth="1"/>
    <col min="13570" max="13570" width="12" style="66" customWidth="1"/>
    <col min="13571" max="13571" width="31.7109375" style="66" customWidth="1"/>
    <col min="13572" max="13572" width="10.42578125" style="66" customWidth="1"/>
    <col min="13573" max="13573" width="11.85546875" style="66" bestFit="1" customWidth="1"/>
    <col min="13574" max="13575" width="13.28515625" style="66" bestFit="1" customWidth="1"/>
    <col min="13576" max="13593" width="0" style="66" hidden="1" customWidth="1"/>
    <col min="13594" max="13594" width="10" style="66" customWidth="1"/>
    <col min="13595" max="13595" width="10.28515625" style="66" customWidth="1"/>
    <col min="13596" max="13596" width="0" style="66" hidden="1" customWidth="1"/>
    <col min="13597" max="13599" width="6.7109375" style="66" customWidth="1"/>
    <col min="13600" max="13600" width="36.5703125" style="66" customWidth="1"/>
    <col min="13601" max="13824" width="11.42578125" style="66"/>
    <col min="13825" max="13825" width="5.42578125" style="66" customWidth="1"/>
    <col min="13826" max="13826" width="12" style="66" customWidth="1"/>
    <col min="13827" max="13827" width="31.7109375" style="66" customWidth="1"/>
    <col min="13828" max="13828" width="10.42578125" style="66" customWidth="1"/>
    <col min="13829" max="13829" width="11.85546875" style="66" bestFit="1" customWidth="1"/>
    <col min="13830" max="13831" width="13.28515625" style="66" bestFit="1" customWidth="1"/>
    <col min="13832" max="13849" width="0" style="66" hidden="1" customWidth="1"/>
    <col min="13850" max="13850" width="10" style="66" customWidth="1"/>
    <col min="13851" max="13851" width="10.28515625" style="66" customWidth="1"/>
    <col min="13852" max="13852" width="0" style="66" hidden="1" customWidth="1"/>
    <col min="13853" max="13855" width="6.7109375" style="66" customWidth="1"/>
    <col min="13856" max="13856" width="36.5703125" style="66" customWidth="1"/>
    <col min="13857" max="14080" width="11.42578125" style="66"/>
    <col min="14081" max="14081" width="5.42578125" style="66" customWidth="1"/>
    <col min="14082" max="14082" width="12" style="66" customWidth="1"/>
    <col min="14083" max="14083" width="31.7109375" style="66" customWidth="1"/>
    <col min="14084" max="14084" width="10.42578125" style="66" customWidth="1"/>
    <col min="14085" max="14085" width="11.85546875" style="66" bestFit="1" customWidth="1"/>
    <col min="14086" max="14087" width="13.28515625" style="66" bestFit="1" customWidth="1"/>
    <col min="14088" max="14105" width="0" style="66" hidden="1" customWidth="1"/>
    <col min="14106" max="14106" width="10" style="66" customWidth="1"/>
    <col min="14107" max="14107" width="10.28515625" style="66" customWidth="1"/>
    <col min="14108" max="14108" width="0" style="66" hidden="1" customWidth="1"/>
    <col min="14109" max="14111" width="6.7109375" style="66" customWidth="1"/>
    <col min="14112" max="14112" width="36.5703125" style="66" customWidth="1"/>
    <col min="14113" max="14336" width="11.42578125" style="66"/>
    <col min="14337" max="14337" width="5.42578125" style="66" customWidth="1"/>
    <col min="14338" max="14338" width="12" style="66" customWidth="1"/>
    <col min="14339" max="14339" width="31.7109375" style="66" customWidth="1"/>
    <col min="14340" max="14340" width="10.42578125" style="66" customWidth="1"/>
    <col min="14341" max="14341" width="11.85546875" style="66" bestFit="1" customWidth="1"/>
    <col min="14342" max="14343" width="13.28515625" style="66" bestFit="1" customWidth="1"/>
    <col min="14344" max="14361" width="0" style="66" hidden="1" customWidth="1"/>
    <col min="14362" max="14362" width="10" style="66" customWidth="1"/>
    <col min="14363" max="14363" width="10.28515625" style="66" customWidth="1"/>
    <col min="14364" max="14364" width="0" style="66" hidden="1" customWidth="1"/>
    <col min="14365" max="14367" width="6.7109375" style="66" customWidth="1"/>
    <col min="14368" max="14368" width="36.5703125" style="66" customWidth="1"/>
    <col min="14369" max="14592" width="11.42578125" style="66"/>
    <col min="14593" max="14593" width="5.42578125" style="66" customWidth="1"/>
    <col min="14594" max="14594" width="12" style="66" customWidth="1"/>
    <col min="14595" max="14595" width="31.7109375" style="66" customWidth="1"/>
    <col min="14596" max="14596" width="10.42578125" style="66" customWidth="1"/>
    <col min="14597" max="14597" width="11.85546875" style="66" bestFit="1" customWidth="1"/>
    <col min="14598" max="14599" width="13.28515625" style="66" bestFit="1" customWidth="1"/>
    <col min="14600" max="14617" width="0" style="66" hidden="1" customWidth="1"/>
    <col min="14618" max="14618" width="10" style="66" customWidth="1"/>
    <col min="14619" max="14619" width="10.28515625" style="66" customWidth="1"/>
    <col min="14620" max="14620" width="0" style="66" hidden="1" customWidth="1"/>
    <col min="14621" max="14623" width="6.7109375" style="66" customWidth="1"/>
    <col min="14624" max="14624" width="36.5703125" style="66" customWidth="1"/>
    <col min="14625" max="14848" width="11.42578125" style="66"/>
    <col min="14849" max="14849" width="5.42578125" style="66" customWidth="1"/>
    <col min="14850" max="14850" width="12" style="66" customWidth="1"/>
    <col min="14851" max="14851" width="31.7109375" style="66" customWidth="1"/>
    <col min="14852" max="14852" width="10.42578125" style="66" customWidth="1"/>
    <col min="14853" max="14853" width="11.85546875" style="66" bestFit="1" customWidth="1"/>
    <col min="14854" max="14855" width="13.28515625" style="66" bestFit="1" customWidth="1"/>
    <col min="14856" max="14873" width="0" style="66" hidden="1" customWidth="1"/>
    <col min="14874" max="14874" width="10" style="66" customWidth="1"/>
    <col min="14875" max="14875" width="10.28515625" style="66" customWidth="1"/>
    <col min="14876" max="14876" width="0" style="66" hidden="1" customWidth="1"/>
    <col min="14877" max="14879" width="6.7109375" style="66" customWidth="1"/>
    <col min="14880" max="14880" width="36.5703125" style="66" customWidth="1"/>
    <col min="14881" max="15104" width="11.42578125" style="66"/>
    <col min="15105" max="15105" width="5.42578125" style="66" customWidth="1"/>
    <col min="15106" max="15106" width="12" style="66" customWidth="1"/>
    <col min="15107" max="15107" width="31.7109375" style="66" customWidth="1"/>
    <col min="15108" max="15108" width="10.42578125" style="66" customWidth="1"/>
    <col min="15109" max="15109" width="11.85546875" style="66" bestFit="1" customWidth="1"/>
    <col min="15110" max="15111" width="13.28515625" style="66" bestFit="1" customWidth="1"/>
    <col min="15112" max="15129" width="0" style="66" hidden="1" customWidth="1"/>
    <col min="15130" max="15130" width="10" style="66" customWidth="1"/>
    <col min="15131" max="15131" width="10.28515625" style="66" customWidth="1"/>
    <col min="15132" max="15132" width="0" style="66" hidden="1" customWidth="1"/>
    <col min="15133" max="15135" width="6.7109375" style="66" customWidth="1"/>
    <col min="15136" max="15136" width="36.5703125" style="66" customWidth="1"/>
    <col min="15137" max="15360" width="11.42578125" style="66"/>
    <col min="15361" max="15361" width="5.42578125" style="66" customWidth="1"/>
    <col min="15362" max="15362" width="12" style="66" customWidth="1"/>
    <col min="15363" max="15363" width="31.7109375" style="66" customWidth="1"/>
    <col min="15364" max="15364" width="10.42578125" style="66" customWidth="1"/>
    <col min="15365" max="15365" width="11.85546875" style="66" bestFit="1" customWidth="1"/>
    <col min="15366" max="15367" width="13.28515625" style="66" bestFit="1" customWidth="1"/>
    <col min="15368" max="15385" width="0" style="66" hidden="1" customWidth="1"/>
    <col min="15386" max="15386" width="10" style="66" customWidth="1"/>
    <col min="15387" max="15387" width="10.28515625" style="66" customWidth="1"/>
    <col min="15388" max="15388" width="0" style="66" hidden="1" customWidth="1"/>
    <col min="15389" max="15391" width="6.7109375" style="66" customWidth="1"/>
    <col min="15392" max="15392" width="36.5703125" style="66" customWidth="1"/>
    <col min="15393" max="15616" width="11.42578125" style="66"/>
    <col min="15617" max="15617" width="5.42578125" style="66" customWidth="1"/>
    <col min="15618" max="15618" width="12" style="66" customWidth="1"/>
    <col min="15619" max="15619" width="31.7109375" style="66" customWidth="1"/>
    <col min="15620" max="15620" width="10.42578125" style="66" customWidth="1"/>
    <col min="15621" max="15621" width="11.85546875" style="66" bestFit="1" customWidth="1"/>
    <col min="15622" max="15623" width="13.28515625" style="66" bestFit="1" customWidth="1"/>
    <col min="15624" max="15641" width="0" style="66" hidden="1" customWidth="1"/>
    <col min="15642" max="15642" width="10" style="66" customWidth="1"/>
    <col min="15643" max="15643" width="10.28515625" style="66" customWidth="1"/>
    <col min="15644" max="15644" width="0" style="66" hidden="1" customWidth="1"/>
    <col min="15645" max="15647" width="6.7109375" style="66" customWidth="1"/>
    <col min="15648" max="15648" width="36.5703125" style="66" customWidth="1"/>
    <col min="15649" max="15872" width="11.42578125" style="66"/>
    <col min="15873" max="15873" width="5.42578125" style="66" customWidth="1"/>
    <col min="15874" max="15874" width="12" style="66" customWidth="1"/>
    <col min="15875" max="15875" width="31.7109375" style="66" customWidth="1"/>
    <col min="15876" max="15876" width="10.42578125" style="66" customWidth="1"/>
    <col min="15877" max="15877" width="11.85546875" style="66" bestFit="1" customWidth="1"/>
    <col min="15878" max="15879" width="13.28515625" style="66" bestFit="1" customWidth="1"/>
    <col min="15880" max="15897" width="0" style="66" hidden="1" customWidth="1"/>
    <col min="15898" max="15898" width="10" style="66" customWidth="1"/>
    <col min="15899" max="15899" width="10.28515625" style="66" customWidth="1"/>
    <col min="15900" max="15900" width="0" style="66" hidden="1" customWidth="1"/>
    <col min="15901" max="15903" width="6.7109375" style="66" customWidth="1"/>
    <col min="15904" max="15904" width="36.5703125" style="66" customWidth="1"/>
    <col min="15905" max="16128" width="11.42578125" style="66"/>
    <col min="16129" max="16129" width="5.42578125" style="66" customWidth="1"/>
    <col min="16130" max="16130" width="12" style="66" customWidth="1"/>
    <col min="16131" max="16131" width="31.7109375" style="66" customWidth="1"/>
    <col min="16132" max="16132" width="10.42578125" style="66" customWidth="1"/>
    <col min="16133" max="16133" width="11.85546875" style="66" bestFit="1" customWidth="1"/>
    <col min="16134" max="16135" width="13.28515625" style="66" bestFit="1" customWidth="1"/>
    <col min="16136" max="16153" width="0" style="66" hidden="1" customWidth="1"/>
    <col min="16154" max="16154" width="10" style="66" customWidth="1"/>
    <col min="16155" max="16155" width="10.28515625" style="66" customWidth="1"/>
    <col min="16156" max="16156" width="0" style="66" hidden="1" customWidth="1"/>
    <col min="16157" max="16159" width="6.7109375" style="66" customWidth="1"/>
    <col min="16160" max="16160" width="36.5703125" style="66" customWidth="1"/>
    <col min="16161" max="16384" width="11.42578125" style="66"/>
  </cols>
  <sheetData>
    <row r="1" spans="1:32">
      <c r="A1" s="431" t="s">
        <v>348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  <c r="L1" s="431"/>
      <c r="M1" s="431"/>
      <c r="N1" s="431"/>
      <c r="O1" s="431"/>
      <c r="P1" s="431"/>
      <c r="Q1" s="431"/>
      <c r="R1" s="431"/>
      <c r="S1" s="431"/>
      <c r="T1" s="431"/>
      <c r="U1" s="431"/>
      <c r="V1" s="431"/>
      <c r="W1" s="431"/>
      <c r="X1" s="431"/>
      <c r="Y1" s="431"/>
      <c r="Z1" s="431"/>
      <c r="AA1" s="431"/>
      <c r="AB1" s="431"/>
      <c r="AC1" s="431"/>
      <c r="AD1" s="431"/>
      <c r="AE1" s="431"/>
      <c r="AF1" s="431"/>
    </row>
    <row r="2" spans="1:32">
      <c r="A2" s="292" t="s">
        <v>349</v>
      </c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  <c r="V2" s="292"/>
      <c r="W2" s="292"/>
      <c r="X2" s="292"/>
      <c r="Y2" s="292"/>
      <c r="Z2" s="292"/>
      <c r="AA2" s="292"/>
      <c r="AB2" s="292"/>
      <c r="AC2" s="292"/>
      <c r="AD2" s="292"/>
      <c r="AE2" s="292"/>
      <c r="AF2" s="292"/>
    </row>
    <row r="3" spans="1:32" hidden="1">
      <c r="A3" s="293" t="s">
        <v>25</v>
      </c>
      <c r="B3" s="293"/>
      <c r="C3" s="293"/>
      <c r="D3" s="293"/>
      <c r="E3" s="293"/>
      <c r="F3" s="293"/>
      <c r="G3" s="293"/>
      <c r="H3" s="293"/>
      <c r="I3" s="293"/>
      <c r="J3" s="293"/>
      <c r="K3" s="293"/>
      <c r="L3" s="293"/>
      <c r="M3" s="293"/>
      <c r="N3" s="293"/>
      <c r="O3" s="293"/>
      <c r="P3" s="293"/>
      <c r="Q3" s="293"/>
      <c r="R3" s="293"/>
      <c r="S3" s="293"/>
      <c r="T3" s="293"/>
      <c r="U3" s="293"/>
      <c r="V3" s="293"/>
      <c r="W3" s="293"/>
      <c r="X3" s="293"/>
      <c r="Y3" s="293"/>
      <c r="Z3" s="293"/>
      <c r="AA3" s="293"/>
      <c r="AB3" s="293"/>
      <c r="AC3" s="293"/>
      <c r="AD3" s="293"/>
      <c r="AE3" s="293"/>
      <c r="AF3" s="293"/>
    </row>
    <row r="4" spans="1:32" hidden="1">
      <c r="A4" s="293" t="s">
        <v>26</v>
      </c>
      <c r="B4" s="293"/>
      <c r="C4" s="293"/>
      <c r="D4" s="293"/>
      <c r="E4" s="293"/>
      <c r="F4" s="293"/>
      <c r="G4" s="293"/>
      <c r="H4" s="293"/>
      <c r="I4" s="293"/>
      <c r="J4" s="293"/>
      <c r="K4" s="293"/>
      <c r="L4" s="293"/>
      <c r="M4" s="293"/>
      <c r="N4" s="293"/>
      <c r="O4" s="293"/>
      <c r="P4" s="293"/>
      <c r="Q4" s="293"/>
      <c r="R4" s="293"/>
      <c r="S4" s="293"/>
      <c r="T4" s="293"/>
      <c r="U4" s="293"/>
      <c r="V4" s="293"/>
      <c r="W4" s="293"/>
      <c r="X4" s="293"/>
      <c r="Y4" s="293"/>
      <c r="Z4" s="293"/>
      <c r="AA4" s="293"/>
      <c r="AB4" s="293"/>
      <c r="AC4" s="293"/>
      <c r="AD4" s="293"/>
      <c r="AE4" s="293"/>
      <c r="AF4" s="293"/>
    </row>
    <row r="5" spans="1:32" hidden="1">
      <c r="A5" s="293" t="s">
        <v>27</v>
      </c>
      <c r="B5" s="293"/>
      <c r="C5" s="293"/>
      <c r="D5" s="293"/>
      <c r="E5" s="293"/>
      <c r="F5" s="293"/>
      <c r="G5" s="293"/>
      <c r="H5" s="293"/>
      <c r="I5" s="293"/>
      <c r="J5" s="293"/>
      <c r="K5" s="293"/>
      <c r="L5" s="293"/>
      <c r="M5" s="293"/>
      <c r="N5" s="293"/>
      <c r="O5" s="293"/>
      <c r="P5" s="293"/>
      <c r="Q5" s="293"/>
      <c r="R5" s="293"/>
      <c r="S5" s="293"/>
      <c r="T5" s="293"/>
      <c r="U5" s="293"/>
      <c r="V5" s="293"/>
      <c r="W5" s="293"/>
      <c r="X5" s="293"/>
      <c r="Y5" s="293"/>
      <c r="Z5" s="293"/>
      <c r="AA5" s="293"/>
      <c r="AB5" s="293"/>
      <c r="AC5" s="293"/>
      <c r="AD5" s="293"/>
      <c r="AE5" s="293"/>
      <c r="AF5" s="293"/>
    </row>
    <row r="6" spans="1:32">
      <c r="A6" s="293" t="s">
        <v>326</v>
      </c>
      <c r="B6" s="293"/>
      <c r="C6" s="293"/>
      <c r="D6" s="293"/>
      <c r="E6" s="293"/>
      <c r="F6" s="293"/>
      <c r="G6" s="293"/>
      <c r="H6" s="293"/>
      <c r="I6" s="293"/>
      <c r="J6" s="293"/>
      <c r="K6" s="293"/>
      <c r="L6" s="293"/>
      <c r="M6" s="293"/>
      <c r="N6" s="293"/>
      <c r="O6" s="293"/>
      <c r="P6" s="293"/>
      <c r="Q6" s="293"/>
      <c r="R6" s="293"/>
      <c r="S6" s="293"/>
      <c r="T6" s="293"/>
      <c r="U6" s="293"/>
      <c r="V6" s="293"/>
      <c r="W6" s="293"/>
      <c r="X6" s="293"/>
      <c r="Y6" s="293"/>
      <c r="Z6" s="293"/>
      <c r="AA6" s="293"/>
      <c r="AB6" s="293"/>
      <c r="AC6" s="293"/>
      <c r="AD6" s="293"/>
      <c r="AE6" s="293"/>
      <c r="AF6" s="293"/>
    </row>
    <row r="7" spans="1:32">
      <c r="A7" s="294" t="s">
        <v>350</v>
      </c>
      <c r="B7" s="294"/>
      <c r="C7" s="270" t="s">
        <v>351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</row>
    <row r="8" spans="1:32">
      <c r="A8" s="294" t="s">
        <v>352</v>
      </c>
      <c r="B8" s="435"/>
      <c r="C8" s="270">
        <v>8</v>
      </c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</row>
    <row r="9" spans="1:32">
      <c r="A9" s="294" t="s">
        <v>353</v>
      </c>
      <c r="B9" s="435"/>
      <c r="C9" s="433" t="s">
        <v>365</v>
      </c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123"/>
    </row>
    <row r="10" spans="1:32">
      <c r="A10" s="289" t="s">
        <v>0</v>
      </c>
      <c r="B10" s="290" t="s">
        <v>0</v>
      </c>
      <c r="C10" s="290"/>
      <c r="D10" s="290"/>
      <c r="E10" s="290"/>
      <c r="F10" s="290"/>
      <c r="G10" s="290"/>
      <c r="H10" s="290"/>
      <c r="I10" s="290"/>
      <c r="J10" s="290"/>
      <c r="K10" s="290"/>
      <c r="L10" s="290"/>
      <c r="M10" s="290"/>
      <c r="N10" s="290"/>
      <c r="O10" s="290"/>
      <c r="P10" s="290"/>
      <c r="Q10" s="290"/>
      <c r="R10" s="290"/>
      <c r="S10" s="290"/>
      <c r="T10" s="290"/>
      <c r="U10" s="290"/>
      <c r="V10" s="290"/>
      <c r="W10" s="290"/>
      <c r="X10" s="290"/>
      <c r="Y10" s="290"/>
      <c r="Z10" s="290"/>
      <c r="AA10" s="290"/>
      <c r="AB10" s="290"/>
      <c r="AC10" s="290"/>
      <c r="AD10" s="290"/>
      <c r="AE10" s="290"/>
      <c r="AF10" s="291"/>
    </row>
    <row r="11" spans="1:32">
      <c r="A11" s="283" t="s">
        <v>184</v>
      </c>
      <c r="B11" s="284"/>
      <c r="C11" s="284"/>
      <c r="D11" s="284"/>
      <c r="E11" s="284"/>
      <c r="F11" s="284"/>
      <c r="G11" s="284"/>
      <c r="H11" s="284"/>
      <c r="I11" s="284"/>
      <c r="J11" s="284"/>
      <c r="K11" s="284"/>
      <c r="L11" s="284"/>
      <c r="M11" s="284"/>
      <c r="N11" s="284"/>
      <c r="O11" s="284"/>
      <c r="P11" s="284"/>
      <c r="Q11" s="284"/>
      <c r="R11" s="284"/>
      <c r="S11" s="284"/>
      <c r="T11" s="284"/>
      <c r="U11" s="284"/>
      <c r="V11" s="284"/>
      <c r="W11" s="284"/>
      <c r="X11" s="284"/>
      <c r="Y11" s="284"/>
      <c r="Z11" s="284"/>
      <c r="AA11" s="284"/>
      <c r="AB11" s="284"/>
      <c r="AC11" s="284"/>
      <c r="AD11" s="284"/>
      <c r="AE11" s="284"/>
      <c r="AF11" s="285"/>
    </row>
    <row r="12" spans="1:32">
      <c r="A12" s="69"/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</row>
    <row r="13" spans="1:32">
      <c r="A13" s="276" t="s">
        <v>1</v>
      </c>
      <c r="B13" s="288"/>
      <c r="C13" s="277"/>
      <c r="D13" s="281" t="s">
        <v>3</v>
      </c>
      <c r="E13" s="281" t="s">
        <v>5</v>
      </c>
      <c r="F13" s="278" t="s">
        <v>6</v>
      </c>
      <c r="G13" s="279"/>
      <c r="H13" s="278" t="s">
        <v>7</v>
      </c>
      <c r="I13" s="279"/>
      <c r="J13" s="276" t="s">
        <v>8</v>
      </c>
      <c r="K13" s="277"/>
      <c r="L13" s="276" t="s">
        <v>8</v>
      </c>
      <c r="M13" s="277"/>
      <c r="N13" s="276" t="s">
        <v>28</v>
      </c>
      <c r="O13" s="277"/>
      <c r="P13" s="276" t="s">
        <v>9</v>
      </c>
      <c r="Q13" s="277"/>
      <c r="R13" s="276" t="s">
        <v>10</v>
      </c>
      <c r="S13" s="277"/>
      <c r="T13" s="276" t="s">
        <v>10</v>
      </c>
      <c r="U13" s="277"/>
      <c r="V13" s="276" t="s">
        <v>29</v>
      </c>
      <c r="W13" s="277"/>
      <c r="X13" s="276" t="s">
        <v>11</v>
      </c>
      <c r="Y13" s="277"/>
      <c r="Z13" s="280" t="s">
        <v>22</v>
      </c>
      <c r="AA13" s="280"/>
      <c r="AB13" s="280"/>
      <c r="AC13" s="278" t="s">
        <v>12</v>
      </c>
      <c r="AD13" s="287"/>
      <c r="AE13" s="279"/>
      <c r="AF13" s="286" t="s">
        <v>23</v>
      </c>
    </row>
    <row r="14" spans="1:32">
      <c r="A14" s="71" t="s">
        <v>13</v>
      </c>
      <c r="B14" s="280" t="s">
        <v>2</v>
      </c>
      <c r="C14" s="280"/>
      <c r="D14" s="282"/>
      <c r="E14" s="282"/>
      <c r="F14" s="72" t="s">
        <v>14</v>
      </c>
      <c r="G14" s="72" t="s">
        <v>15</v>
      </c>
      <c r="H14" s="72" t="s">
        <v>4</v>
      </c>
      <c r="I14" s="72" t="s">
        <v>16</v>
      </c>
      <c r="J14" s="72" t="s">
        <v>14</v>
      </c>
      <c r="K14" s="72" t="s">
        <v>15</v>
      </c>
      <c r="L14" s="73" t="s">
        <v>17</v>
      </c>
      <c r="M14" s="73" t="s">
        <v>18</v>
      </c>
      <c r="N14" s="72" t="s">
        <v>14</v>
      </c>
      <c r="O14" s="72" t="s">
        <v>15</v>
      </c>
      <c r="P14" s="73" t="s">
        <v>17</v>
      </c>
      <c r="Q14" s="73" t="s">
        <v>18</v>
      </c>
      <c r="R14" s="72" t="s">
        <v>14</v>
      </c>
      <c r="S14" s="72" t="s">
        <v>15</v>
      </c>
      <c r="T14" s="73" t="s">
        <v>17</v>
      </c>
      <c r="U14" s="73" t="s">
        <v>18</v>
      </c>
      <c r="V14" s="72" t="s">
        <v>14</v>
      </c>
      <c r="W14" s="72" t="s">
        <v>15</v>
      </c>
      <c r="X14" s="73" t="s">
        <v>17</v>
      </c>
      <c r="Y14" s="73" t="s">
        <v>18</v>
      </c>
      <c r="Z14" s="73" t="s">
        <v>17</v>
      </c>
      <c r="AA14" s="73" t="s">
        <v>18</v>
      </c>
      <c r="AB14" s="73" t="s">
        <v>24</v>
      </c>
      <c r="AC14" s="72" t="s">
        <v>19</v>
      </c>
      <c r="AD14" s="72" t="s">
        <v>20</v>
      </c>
      <c r="AE14" s="72" t="s">
        <v>21</v>
      </c>
      <c r="AF14" s="286"/>
    </row>
    <row r="15" spans="1:32" ht="15.75">
      <c r="A15" s="1"/>
      <c r="B15" s="272" t="s">
        <v>45</v>
      </c>
      <c r="C15" s="272"/>
      <c r="D15" s="9" t="s">
        <v>46</v>
      </c>
      <c r="E15" s="6">
        <v>0.8</v>
      </c>
      <c r="F15" s="158">
        <f>$F$17*E15</f>
        <v>541497.576</v>
      </c>
      <c r="G15" s="158">
        <f>$G$17*E15</f>
        <v>959858.54399999999</v>
      </c>
      <c r="H15" s="75"/>
      <c r="I15" s="76"/>
      <c r="J15" s="77"/>
      <c r="K15" s="77"/>
      <c r="L15" s="1"/>
      <c r="M15" s="78"/>
      <c r="N15" s="77"/>
      <c r="O15" s="77"/>
      <c r="P15" s="1"/>
      <c r="Q15" s="78"/>
      <c r="R15" s="77"/>
      <c r="S15" s="77"/>
      <c r="T15" s="1"/>
      <c r="U15" s="78"/>
      <c r="V15" s="77"/>
      <c r="W15" s="77"/>
      <c r="X15" s="1"/>
      <c r="Y15" s="79"/>
      <c r="Z15" s="61">
        <v>4800</v>
      </c>
      <c r="AA15" s="5">
        <v>1682</v>
      </c>
      <c r="AB15" s="75"/>
      <c r="AC15" s="79"/>
      <c r="AD15" s="79"/>
      <c r="AE15" s="79"/>
      <c r="AF15" s="392"/>
    </row>
    <row r="16" spans="1:32" ht="15.75">
      <c r="A16" s="1"/>
      <c r="B16" s="272" t="s">
        <v>47</v>
      </c>
      <c r="C16" s="272"/>
      <c r="D16" s="9" t="s">
        <v>44</v>
      </c>
      <c r="E16" s="6">
        <v>0.2</v>
      </c>
      <c r="F16" s="158">
        <f>$F$17*E16</f>
        <v>135374.394</v>
      </c>
      <c r="G16" s="158">
        <f>$G$17*E16</f>
        <v>239964.636</v>
      </c>
      <c r="H16" s="75"/>
      <c r="I16" s="76"/>
      <c r="J16" s="77"/>
      <c r="K16" s="77"/>
      <c r="L16" s="1"/>
      <c r="M16" s="78"/>
      <c r="N16" s="77"/>
      <c r="O16" s="77"/>
      <c r="P16" s="1"/>
      <c r="Q16" s="78"/>
      <c r="R16" s="77"/>
      <c r="S16" s="77"/>
      <c r="T16" s="1"/>
      <c r="U16" s="78"/>
      <c r="V16" s="77"/>
      <c r="W16" s="77"/>
      <c r="X16" s="1"/>
      <c r="Y16" s="79"/>
      <c r="Z16" s="61">
        <v>72</v>
      </c>
      <c r="AA16" s="5">
        <v>26</v>
      </c>
      <c r="AB16" s="75"/>
      <c r="AC16" s="79"/>
      <c r="AD16" s="79"/>
      <c r="AE16" s="79"/>
      <c r="AF16" s="393"/>
    </row>
    <row r="17" spans="1:33" ht="45" customHeight="1">
      <c r="A17" s="273"/>
      <c r="B17" s="274"/>
      <c r="C17" s="275"/>
      <c r="D17" s="81"/>
      <c r="E17" s="82">
        <f>SUM(E15:E16)</f>
        <v>1</v>
      </c>
      <c r="F17" s="45">
        <v>676871.97</v>
      </c>
      <c r="G17" s="45">
        <f>1155058.75+44764.43</f>
        <v>1199823.18</v>
      </c>
      <c r="H17" s="83"/>
      <c r="I17" s="83"/>
      <c r="J17" s="83"/>
      <c r="K17" s="83"/>
      <c r="L17" s="81"/>
      <c r="M17" s="84"/>
      <c r="N17" s="2"/>
      <c r="O17" s="2"/>
      <c r="P17" s="81"/>
      <c r="Q17" s="81"/>
      <c r="R17" s="83"/>
      <c r="S17" s="83"/>
      <c r="T17" s="81"/>
      <c r="U17" s="81"/>
      <c r="V17" s="83"/>
      <c r="W17" s="83"/>
      <c r="X17" s="81"/>
      <c r="Y17" s="81"/>
      <c r="Z17" s="85">
        <f>SUM(Z15:Z16)</f>
        <v>4872</v>
      </c>
      <c r="AA17" s="85">
        <f>SUM(AA15:AA16)</f>
        <v>1708</v>
      </c>
      <c r="AB17" s="85"/>
      <c r="AC17" s="86"/>
      <c r="AD17" s="86"/>
      <c r="AE17" s="86"/>
      <c r="AF17" s="3"/>
    </row>
    <row r="18" spans="1:33">
      <c r="A18" s="69"/>
      <c r="B18" s="69"/>
      <c r="C18" s="69"/>
      <c r="D18" s="69"/>
      <c r="E18" s="69"/>
      <c r="F18" s="87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</row>
    <row r="19" spans="1:33">
      <c r="A19" s="69"/>
      <c r="B19" s="157"/>
      <c r="C19" s="69"/>
      <c r="D19" s="69"/>
      <c r="E19" s="69"/>
      <c r="F19" s="87"/>
      <c r="G19" s="160"/>
      <c r="H19" s="69" t="s">
        <v>98</v>
      </c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</row>
    <row r="21" spans="1:33">
      <c r="C21" s="248"/>
      <c r="AG21" s="248"/>
    </row>
    <row r="22" spans="1:33">
      <c r="C22" s="248"/>
      <c r="AG22" s="248"/>
    </row>
    <row r="44" spans="1:32" s="88" customFormat="1">
      <c r="A44" s="66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</row>
    <row r="45" spans="1:32" s="67" customFormat="1">
      <c r="A45" s="66"/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66"/>
      <c r="AC45" s="66"/>
      <c r="AD45" s="66"/>
      <c r="AE45" s="66"/>
      <c r="AF45" s="66"/>
    </row>
    <row r="46" spans="1:32" s="69" customFormat="1">
      <c r="A46" s="66"/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</row>
    <row r="47" spans="1:32" s="69" customFormat="1">
      <c r="A47" s="66"/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</row>
  </sheetData>
  <mergeCells count="32">
    <mergeCell ref="A7:B7"/>
    <mergeCell ref="A9:B9"/>
    <mergeCell ref="A17:C17"/>
    <mergeCell ref="Z13:AB13"/>
    <mergeCell ref="AC13:AE13"/>
    <mergeCell ref="AF13:AF14"/>
    <mergeCell ref="B14:C14"/>
    <mergeCell ref="B15:C15"/>
    <mergeCell ref="AF15:AF16"/>
    <mergeCell ref="B16:C16"/>
    <mergeCell ref="A8:B8"/>
    <mergeCell ref="L13:M13"/>
    <mergeCell ref="N13:O13"/>
    <mergeCell ref="P13:Q13"/>
    <mergeCell ref="R13:S13"/>
    <mergeCell ref="A10:AF10"/>
    <mergeCell ref="A11:AF11"/>
    <mergeCell ref="A13:C13"/>
    <mergeCell ref="D13:D14"/>
    <mergeCell ref="E13:E14"/>
    <mergeCell ref="F13:G13"/>
    <mergeCell ref="H13:I13"/>
    <mergeCell ref="J13:K13"/>
    <mergeCell ref="T13:U13"/>
    <mergeCell ref="V13:W13"/>
    <mergeCell ref="X13:Y13"/>
    <mergeCell ref="A6:AF6"/>
    <mergeCell ref="A1:AF1"/>
    <mergeCell ref="A2:AF2"/>
    <mergeCell ref="A3:AF3"/>
    <mergeCell ref="A4:AF4"/>
    <mergeCell ref="A5:AF5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V53"/>
  <sheetViews>
    <sheetView view="pageBreakPreview" zoomScale="60" zoomScaleNormal="100" workbookViewId="0">
      <selection activeCell="AF6" sqref="AF6"/>
    </sheetView>
  </sheetViews>
  <sheetFormatPr baseColWidth="10" defaultRowHeight="12.75"/>
  <cols>
    <col min="1" max="1" width="5.42578125" style="66" customWidth="1"/>
    <col min="2" max="2" width="12" style="66" customWidth="1"/>
    <col min="3" max="3" width="31.7109375" style="66" customWidth="1"/>
    <col min="4" max="4" width="10.42578125" style="66" customWidth="1"/>
    <col min="5" max="5" width="7.7109375" style="66" customWidth="1"/>
    <col min="6" max="7" width="14.85546875" style="66" bestFit="1" customWidth="1"/>
    <col min="8" max="9" width="10.5703125" style="66" hidden="1" customWidth="1"/>
    <col min="10" max="10" width="11.5703125" style="66" hidden="1" customWidth="1"/>
    <col min="11" max="11" width="12.42578125" style="66" hidden="1" customWidth="1"/>
    <col min="12" max="12" width="10.140625" style="66" hidden="1" customWidth="1"/>
    <col min="13" max="13" width="10.5703125" style="66" hidden="1" customWidth="1"/>
    <col min="14" max="15" width="11.140625" style="66" hidden="1" customWidth="1"/>
    <col min="16" max="17" width="10.5703125" style="66" hidden="1" customWidth="1"/>
    <col min="18" max="18" width="12" style="66" hidden="1" customWidth="1"/>
    <col min="19" max="19" width="11.140625" style="66" hidden="1" customWidth="1"/>
    <col min="20" max="22" width="10.5703125" style="66" hidden="1" customWidth="1"/>
    <col min="23" max="23" width="11.140625" style="66" hidden="1" customWidth="1"/>
    <col min="24" max="24" width="10.5703125" style="66" hidden="1" customWidth="1"/>
    <col min="25" max="25" width="10.85546875" style="66" hidden="1" customWidth="1"/>
    <col min="26" max="26" width="10" style="66" customWidth="1"/>
    <col min="27" max="27" width="10.28515625" style="66" customWidth="1"/>
    <col min="28" max="28" width="10.85546875" style="66" hidden="1" customWidth="1"/>
    <col min="29" max="31" width="6.7109375" style="66" customWidth="1"/>
    <col min="32" max="32" width="36.5703125" style="66" customWidth="1"/>
    <col min="33" max="256" width="11.42578125" style="66"/>
    <col min="257" max="257" width="5.42578125" style="66" customWidth="1"/>
    <col min="258" max="258" width="12" style="66" customWidth="1"/>
    <col min="259" max="259" width="31.7109375" style="66" customWidth="1"/>
    <col min="260" max="260" width="10.42578125" style="66" customWidth="1"/>
    <col min="261" max="261" width="7.7109375" style="66" customWidth="1"/>
    <col min="262" max="263" width="14.85546875" style="66" bestFit="1" customWidth="1"/>
    <col min="264" max="281" width="0" style="66" hidden="1" customWidth="1"/>
    <col min="282" max="282" width="10" style="66" customWidth="1"/>
    <col min="283" max="283" width="10.28515625" style="66" customWidth="1"/>
    <col min="284" max="284" width="0" style="66" hidden="1" customWidth="1"/>
    <col min="285" max="287" width="6.7109375" style="66" customWidth="1"/>
    <col min="288" max="288" width="36.5703125" style="66" customWidth="1"/>
    <col min="289" max="512" width="11.42578125" style="66"/>
    <col min="513" max="513" width="5.42578125" style="66" customWidth="1"/>
    <col min="514" max="514" width="12" style="66" customWidth="1"/>
    <col min="515" max="515" width="31.7109375" style="66" customWidth="1"/>
    <col min="516" max="516" width="10.42578125" style="66" customWidth="1"/>
    <col min="517" max="517" width="7.7109375" style="66" customWidth="1"/>
    <col min="518" max="519" width="14.85546875" style="66" bestFit="1" customWidth="1"/>
    <col min="520" max="537" width="0" style="66" hidden="1" customWidth="1"/>
    <col min="538" max="538" width="10" style="66" customWidth="1"/>
    <col min="539" max="539" width="10.28515625" style="66" customWidth="1"/>
    <col min="540" max="540" width="0" style="66" hidden="1" customWidth="1"/>
    <col min="541" max="543" width="6.7109375" style="66" customWidth="1"/>
    <col min="544" max="544" width="36.5703125" style="66" customWidth="1"/>
    <col min="545" max="768" width="11.42578125" style="66"/>
    <col min="769" max="769" width="5.42578125" style="66" customWidth="1"/>
    <col min="770" max="770" width="12" style="66" customWidth="1"/>
    <col min="771" max="771" width="31.7109375" style="66" customWidth="1"/>
    <col min="772" max="772" width="10.42578125" style="66" customWidth="1"/>
    <col min="773" max="773" width="7.7109375" style="66" customWidth="1"/>
    <col min="774" max="775" width="14.85546875" style="66" bestFit="1" customWidth="1"/>
    <col min="776" max="793" width="0" style="66" hidden="1" customWidth="1"/>
    <col min="794" max="794" width="10" style="66" customWidth="1"/>
    <col min="795" max="795" width="10.28515625" style="66" customWidth="1"/>
    <col min="796" max="796" width="0" style="66" hidden="1" customWidth="1"/>
    <col min="797" max="799" width="6.7109375" style="66" customWidth="1"/>
    <col min="800" max="800" width="36.5703125" style="66" customWidth="1"/>
    <col min="801" max="1024" width="11.42578125" style="66"/>
    <col min="1025" max="1025" width="5.42578125" style="66" customWidth="1"/>
    <col min="1026" max="1026" width="12" style="66" customWidth="1"/>
    <col min="1027" max="1027" width="31.7109375" style="66" customWidth="1"/>
    <col min="1028" max="1028" width="10.42578125" style="66" customWidth="1"/>
    <col min="1029" max="1029" width="7.7109375" style="66" customWidth="1"/>
    <col min="1030" max="1031" width="14.85546875" style="66" bestFit="1" customWidth="1"/>
    <col min="1032" max="1049" width="0" style="66" hidden="1" customWidth="1"/>
    <col min="1050" max="1050" width="10" style="66" customWidth="1"/>
    <col min="1051" max="1051" width="10.28515625" style="66" customWidth="1"/>
    <col min="1052" max="1052" width="0" style="66" hidden="1" customWidth="1"/>
    <col min="1053" max="1055" width="6.7109375" style="66" customWidth="1"/>
    <col min="1056" max="1056" width="36.5703125" style="66" customWidth="1"/>
    <col min="1057" max="1280" width="11.42578125" style="66"/>
    <col min="1281" max="1281" width="5.42578125" style="66" customWidth="1"/>
    <col min="1282" max="1282" width="12" style="66" customWidth="1"/>
    <col min="1283" max="1283" width="31.7109375" style="66" customWidth="1"/>
    <col min="1284" max="1284" width="10.42578125" style="66" customWidth="1"/>
    <col min="1285" max="1285" width="7.7109375" style="66" customWidth="1"/>
    <col min="1286" max="1287" width="14.85546875" style="66" bestFit="1" customWidth="1"/>
    <col min="1288" max="1305" width="0" style="66" hidden="1" customWidth="1"/>
    <col min="1306" max="1306" width="10" style="66" customWidth="1"/>
    <col min="1307" max="1307" width="10.28515625" style="66" customWidth="1"/>
    <col min="1308" max="1308" width="0" style="66" hidden="1" customWidth="1"/>
    <col min="1309" max="1311" width="6.7109375" style="66" customWidth="1"/>
    <col min="1312" max="1312" width="36.5703125" style="66" customWidth="1"/>
    <col min="1313" max="1536" width="11.42578125" style="66"/>
    <col min="1537" max="1537" width="5.42578125" style="66" customWidth="1"/>
    <col min="1538" max="1538" width="12" style="66" customWidth="1"/>
    <col min="1539" max="1539" width="31.7109375" style="66" customWidth="1"/>
    <col min="1540" max="1540" width="10.42578125" style="66" customWidth="1"/>
    <col min="1541" max="1541" width="7.7109375" style="66" customWidth="1"/>
    <col min="1542" max="1543" width="14.85546875" style="66" bestFit="1" customWidth="1"/>
    <col min="1544" max="1561" width="0" style="66" hidden="1" customWidth="1"/>
    <col min="1562" max="1562" width="10" style="66" customWidth="1"/>
    <col min="1563" max="1563" width="10.28515625" style="66" customWidth="1"/>
    <col min="1564" max="1564" width="0" style="66" hidden="1" customWidth="1"/>
    <col min="1565" max="1567" width="6.7109375" style="66" customWidth="1"/>
    <col min="1568" max="1568" width="36.5703125" style="66" customWidth="1"/>
    <col min="1569" max="1792" width="11.42578125" style="66"/>
    <col min="1793" max="1793" width="5.42578125" style="66" customWidth="1"/>
    <col min="1794" max="1794" width="12" style="66" customWidth="1"/>
    <col min="1795" max="1795" width="31.7109375" style="66" customWidth="1"/>
    <col min="1796" max="1796" width="10.42578125" style="66" customWidth="1"/>
    <col min="1797" max="1797" width="7.7109375" style="66" customWidth="1"/>
    <col min="1798" max="1799" width="14.85546875" style="66" bestFit="1" customWidth="1"/>
    <col min="1800" max="1817" width="0" style="66" hidden="1" customWidth="1"/>
    <col min="1818" max="1818" width="10" style="66" customWidth="1"/>
    <col min="1819" max="1819" width="10.28515625" style="66" customWidth="1"/>
    <col min="1820" max="1820" width="0" style="66" hidden="1" customWidth="1"/>
    <col min="1821" max="1823" width="6.7109375" style="66" customWidth="1"/>
    <col min="1824" max="1824" width="36.5703125" style="66" customWidth="1"/>
    <col min="1825" max="2048" width="11.42578125" style="66"/>
    <col min="2049" max="2049" width="5.42578125" style="66" customWidth="1"/>
    <col min="2050" max="2050" width="12" style="66" customWidth="1"/>
    <col min="2051" max="2051" width="31.7109375" style="66" customWidth="1"/>
    <col min="2052" max="2052" width="10.42578125" style="66" customWidth="1"/>
    <col min="2053" max="2053" width="7.7109375" style="66" customWidth="1"/>
    <col min="2054" max="2055" width="14.85546875" style="66" bestFit="1" customWidth="1"/>
    <col min="2056" max="2073" width="0" style="66" hidden="1" customWidth="1"/>
    <col min="2074" max="2074" width="10" style="66" customWidth="1"/>
    <col min="2075" max="2075" width="10.28515625" style="66" customWidth="1"/>
    <col min="2076" max="2076" width="0" style="66" hidden="1" customWidth="1"/>
    <col min="2077" max="2079" width="6.7109375" style="66" customWidth="1"/>
    <col min="2080" max="2080" width="36.5703125" style="66" customWidth="1"/>
    <col min="2081" max="2304" width="11.42578125" style="66"/>
    <col min="2305" max="2305" width="5.42578125" style="66" customWidth="1"/>
    <col min="2306" max="2306" width="12" style="66" customWidth="1"/>
    <col min="2307" max="2307" width="31.7109375" style="66" customWidth="1"/>
    <col min="2308" max="2308" width="10.42578125" style="66" customWidth="1"/>
    <col min="2309" max="2309" width="7.7109375" style="66" customWidth="1"/>
    <col min="2310" max="2311" width="14.85546875" style="66" bestFit="1" customWidth="1"/>
    <col min="2312" max="2329" width="0" style="66" hidden="1" customWidth="1"/>
    <col min="2330" max="2330" width="10" style="66" customWidth="1"/>
    <col min="2331" max="2331" width="10.28515625" style="66" customWidth="1"/>
    <col min="2332" max="2332" width="0" style="66" hidden="1" customWidth="1"/>
    <col min="2333" max="2335" width="6.7109375" style="66" customWidth="1"/>
    <col min="2336" max="2336" width="36.5703125" style="66" customWidth="1"/>
    <col min="2337" max="2560" width="11.42578125" style="66"/>
    <col min="2561" max="2561" width="5.42578125" style="66" customWidth="1"/>
    <col min="2562" max="2562" width="12" style="66" customWidth="1"/>
    <col min="2563" max="2563" width="31.7109375" style="66" customWidth="1"/>
    <col min="2564" max="2564" width="10.42578125" style="66" customWidth="1"/>
    <col min="2565" max="2565" width="7.7109375" style="66" customWidth="1"/>
    <col min="2566" max="2567" width="14.85546875" style="66" bestFit="1" customWidth="1"/>
    <col min="2568" max="2585" width="0" style="66" hidden="1" customWidth="1"/>
    <col min="2586" max="2586" width="10" style="66" customWidth="1"/>
    <col min="2587" max="2587" width="10.28515625" style="66" customWidth="1"/>
    <col min="2588" max="2588" width="0" style="66" hidden="1" customWidth="1"/>
    <col min="2589" max="2591" width="6.7109375" style="66" customWidth="1"/>
    <col min="2592" max="2592" width="36.5703125" style="66" customWidth="1"/>
    <col min="2593" max="2816" width="11.42578125" style="66"/>
    <col min="2817" max="2817" width="5.42578125" style="66" customWidth="1"/>
    <col min="2818" max="2818" width="12" style="66" customWidth="1"/>
    <col min="2819" max="2819" width="31.7109375" style="66" customWidth="1"/>
    <col min="2820" max="2820" width="10.42578125" style="66" customWidth="1"/>
    <col min="2821" max="2821" width="7.7109375" style="66" customWidth="1"/>
    <col min="2822" max="2823" width="14.85546875" style="66" bestFit="1" customWidth="1"/>
    <col min="2824" max="2841" width="0" style="66" hidden="1" customWidth="1"/>
    <col min="2842" max="2842" width="10" style="66" customWidth="1"/>
    <col min="2843" max="2843" width="10.28515625" style="66" customWidth="1"/>
    <col min="2844" max="2844" width="0" style="66" hidden="1" customWidth="1"/>
    <col min="2845" max="2847" width="6.7109375" style="66" customWidth="1"/>
    <col min="2848" max="2848" width="36.5703125" style="66" customWidth="1"/>
    <col min="2849" max="3072" width="11.42578125" style="66"/>
    <col min="3073" max="3073" width="5.42578125" style="66" customWidth="1"/>
    <col min="3074" max="3074" width="12" style="66" customWidth="1"/>
    <col min="3075" max="3075" width="31.7109375" style="66" customWidth="1"/>
    <col min="3076" max="3076" width="10.42578125" style="66" customWidth="1"/>
    <col min="3077" max="3077" width="7.7109375" style="66" customWidth="1"/>
    <col min="3078" max="3079" width="14.85546875" style="66" bestFit="1" customWidth="1"/>
    <col min="3080" max="3097" width="0" style="66" hidden="1" customWidth="1"/>
    <col min="3098" max="3098" width="10" style="66" customWidth="1"/>
    <col min="3099" max="3099" width="10.28515625" style="66" customWidth="1"/>
    <col min="3100" max="3100" width="0" style="66" hidden="1" customWidth="1"/>
    <col min="3101" max="3103" width="6.7109375" style="66" customWidth="1"/>
    <col min="3104" max="3104" width="36.5703125" style="66" customWidth="1"/>
    <col min="3105" max="3328" width="11.42578125" style="66"/>
    <col min="3329" max="3329" width="5.42578125" style="66" customWidth="1"/>
    <col min="3330" max="3330" width="12" style="66" customWidth="1"/>
    <col min="3331" max="3331" width="31.7109375" style="66" customWidth="1"/>
    <col min="3332" max="3332" width="10.42578125" style="66" customWidth="1"/>
    <col min="3333" max="3333" width="7.7109375" style="66" customWidth="1"/>
    <col min="3334" max="3335" width="14.85546875" style="66" bestFit="1" customWidth="1"/>
    <col min="3336" max="3353" width="0" style="66" hidden="1" customWidth="1"/>
    <col min="3354" max="3354" width="10" style="66" customWidth="1"/>
    <col min="3355" max="3355" width="10.28515625" style="66" customWidth="1"/>
    <col min="3356" max="3356" width="0" style="66" hidden="1" customWidth="1"/>
    <col min="3357" max="3359" width="6.7109375" style="66" customWidth="1"/>
    <col min="3360" max="3360" width="36.5703125" style="66" customWidth="1"/>
    <col min="3361" max="3584" width="11.42578125" style="66"/>
    <col min="3585" max="3585" width="5.42578125" style="66" customWidth="1"/>
    <col min="3586" max="3586" width="12" style="66" customWidth="1"/>
    <col min="3587" max="3587" width="31.7109375" style="66" customWidth="1"/>
    <col min="3588" max="3588" width="10.42578125" style="66" customWidth="1"/>
    <col min="3589" max="3589" width="7.7109375" style="66" customWidth="1"/>
    <col min="3590" max="3591" width="14.85546875" style="66" bestFit="1" customWidth="1"/>
    <col min="3592" max="3609" width="0" style="66" hidden="1" customWidth="1"/>
    <col min="3610" max="3610" width="10" style="66" customWidth="1"/>
    <col min="3611" max="3611" width="10.28515625" style="66" customWidth="1"/>
    <col min="3612" max="3612" width="0" style="66" hidden="1" customWidth="1"/>
    <col min="3613" max="3615" width="6.7109375" style="66" customWidth="1"/>
    <col min="3616" max="3616" width="36.5703125" style="66" customWidth="1"/>
    <col min="3617" max="3840" width="11.42578125" style="66"/>
    <col min="3841" max="3841" width="5.42578125" style="66" customWidth="1"/>
    <col min="3842" max="3842" width="12" style="66" customWidth="1"/>
    <col min="3843" max="3843" width="31.7109375" style="66" customWidth="1"/>
    <col min="3844" max="3844" width="10.42578125" style="66" customWidth="1"/>
    <col min="3845" max="3845" width="7.7109375" style="66" customWidth="1"/>
    <col min="3846" max="3847" width="14.85546875" style="66" bestFit="1" customWidth="1"/>
    <col min="3848" max="3865" width="0" style="66" hidden="1" customWidth="1"/>
    <col min="3866" max="3866" width="10" style="66" customWidth="1"/>
    <col min="3867" max="3867" width="10.28515625" style="66" customWidth="1"/>
    <col min="3868" max="3868" width="0" style="66" hidden="1" customWidth="1"/>
    <col min="3869" max="3871" width="6.7109375" style="66" customWidth="1"/>
    <col min="3872" max="3872" width="36.5703125" style="66" customWidth="1"/>
    <col min="3873" max="4096" width="11.42578125" style="66"/>
    <col min="4097" max="4097" width="5.42578125" style="66" customWidth="1"/>
    <col min="4098" max="4098" width="12" style="66" customWidth="1"/>
    <col min="4099" max="4099" width="31.7109375" style="66" customWidth="1"/>
    <col min="4100" max="4100" width="10.42578125" style="66" customWidth="1"/>
    <col min="4101" max="4101" width="7.7109375" style="66" customWidth="1"/>
    <col min="4102" max="4103" width="14.85546875" style="66" bestFit="1" customWidth="1"/>
    <col min="4104" max="4121" width="0" style="66" hidden="1" customWidth="1"/>
    <col min="4122" max="4122" width="10" style="66" customWidth="1"/>
    <col min="4123" max="4123" width="10.28515625" style="66" customWidth="1"/>
    <col min="4124" max="4124" width="0" style="66" hidden="1" customWidth="1"/>
    <col min="4125" max="4127" width="6.7109375" style="66" customWidth="1"/>
    <col min="4128" max="4128" width="36.5703125" style="66" customWidth="1"/>
    <col min="4129" max="4352" width="11.42578125" style="66"/>
    <col min="4353" max="4353" width="5.42578125" style="66" customWidth="1"/>
    <col min="4354" max="4354" width="12" style="66" customWidth="1"/>
    <col min="4355" max="4355" width="31.7109375" style="66" customWidth="1"/>
    <col min="4356" max="4356" width="10.42578125" style="66" customWidth="1"/>
    <col min="4357" max="4357" width="7.7109375" style="66" customWidth="1"/>
    <col min="4358" max="4359" width="14.85546875" style="66" bestFit="1" customWidth="1"/>
    <col min="4360" max="4377" width="0" style="66" hidden="1" customWidth="1"/>
    <col min="4378" max="4378" width="10" style="66" customWidth="1"/>
    <col min="4379" max="4379" width="10.28515625" style="66" customWidth="1"/>
    <col min="4380" max="4380" width="0" style="66" hidden="1" customWidth="1"/>
    <col min="4381" max="4383" width="6.7109375" style="66" customWidth="1"/>
    <col min="4384" max="4384" width="36.5703125" style="66" customWidth="1"/>
    <col min="4385" max="4608" width="11.42578125" style="66"/>
    <col min="4609" max="4609" width="5.42578125" style="66" customWidth="1"/>
    <col min="4610" max="4610" width="12" style="66" customWidth="1"/>
    <col min="4611" max="4611" width="31.7109375" style="66" customWidth="1"/>
    <col min="4612" max="4612" width="10.42578125" style="66" customWidth="1"/>
    <col min="4613" max="4613" width="7.7109375" style="66" customWidth="1"/>
    <col min="4614" max="4615" width="14.85546875" style="66" bestFit="1" customWidth="1"/>
    <col min="4616" max="4633" width="0" style="66" hidden="1" customWidth="1"/>
    <col min="4634" max="4634" width="10" style="66" customWidth="1"/>
    <col min="4635" max="4635" width="10.28515625" style="66" customWidth="1"/>
    <col min="4636" max="4636" width="0" style="66" hidden="1" customWidth="1"/>
    <col min="4637" max="4639" width="6.7109375" style="66" customWidth="1"/>
    <col min="4640" max="4640" width="36.5703125" style="66" customWidth="1"/>
    <col min="4641" max="4864" width="11.42578125" style="66"/>
    <col min="4865" max="4865" width="5.42578125" style="66" customWidth="1"/>
    <col min="4866" max="4866" width="12" style="66" customWidth="1"/>
    <col min="4867" max="4867" width="31.7109375" style="66" customWidth="1"/>
    <col min="4868" max="4868" width="10.42578125" style="66" customWidth="1"/>
    <col min="4869" max="4869" width="7.7109375" style="66" customWidth="1"/>
    <col min="4870" max="4871" width="14.85546875" style="66" bestFit="1" customWidth="1"/>
    <col min="4872" max="4889" width="0" style="66" hidden="1" customWidth="1"/>
    <col min="4890" max="4890" width="10" style="66" customWidth="1"/>
    <col min="4891" max="4891" width="10.28515625" style="66" customWidth="1"/>
    <col min="4892" max="4892" width="0" style="66" hidden="1" customWidth="1"/>
    <col min="4893" max="4895" width="6.7109375" style="66" customWidth="1"/>
    <col min="4896" max="4896" width="36.5703125" style="66" customWidth="1"/>
    <col min="4897" max="5120" width="11.42578125" style="66"/>
    <col min="5121" max="5121" width="5.42578125" style="66" customWidth="1"/>
    <col min="5122" max="5122" width="12" style="66" customWidth="1"/>
    <col min="5123" max="5123" width="31.7109375" style="66" customWidth="1"/>
    <col min="5124" max="5124" width="10.42578125" style="66" customWidth="1"/>
    <col min="5125" max="5125" width="7.7109375" style="66" customWidth="1"/>
    <col min="5126" max="5127" width="14.85546875" style="66" bestFit="1" customWidth="1"/>
    <col min="5128" max="5145" width="0" style="66" hidden="1" customWidth="1"/>
    <col min="5146" max="5146" width="10" style="66" customWidth="1"/>
    <col min="5147" max="5147" width="10.28515625" style="66" customWidth="1"/>
    <col min="5148" max="5148" width="0" style="66" hidden="1" customWidth="1"/>
    <col min="5149" max="5151" width="6.7109375" style="66" customWidth="1"/>
    <col min="5152" max="5152" width="36.5703125" style="66" customWidth="1"/>
    <col min="5153" max="5376" width="11.42578125" style="66"/>
    <col min="5377" max="5377" width="5.42578125" style="66" customWidth="1"/>
    <col min="5378" max="5378" width="12" style="66" customWidth="1"/>
    <col min="5379" max="5379" width="31.7109375" style="66" customWidth="1"/>
    <col min="5380" max="5380" width="10.42578125" style="66" customWidth="1"/>
    <col min="5381" max="5381" width="7.7109375" style="66" customWidth="1"/>
    <col min="5382" max="5383" width="14.85546875" style="66" bestFit="1" customWidth="1"/>
    <col min="5384" max="5401" width="0" style="66" hidden="1" customWidth="1"/>
    <col min="5402" max="5402" width="10" style="66" customWidth="1"/>
    <col min="5403" max="5403" width="10.28515625" style="66" customWidth="1"/>
    <col min="5404" max="5404" width="0" style="66" hidden="1" customWidth="1"/>
    <col min="5405" max="5407" width="6.7109375" style="66" customWidth="1"/>
    <col min="5408" max="5408" width="36.5703125" style="66" customWidth="1"/>
    <col min="5409" max="5632" width="11.42578125" style="66"/>
    <col min="5633" max="5633" width="5.42578125" style="66" customWidth="1"/>
    <col min="5634" max="5634" width="12" style="66" customWidth="1"/>
    <col min="5635" max="5635" width="31.7109375" style="66" customWidth="1"/>
    <col min="5636" max="5636" width="10.42578125" style="66" customWidth="1"/>
    <col min="5637" max="5637" width="7.7109375" style="66" customWidth="1"/>
    <col min="5638" max="5639" width="14.85546875" style="66" bestFit="1" customWidth="1"/>
    <col min="5640" max="5657" width="0" style="66" hidden="1" customWidth="1"/>
    <col min="5658" max="5658" width="10" style="66" customWidth="1"/>
    <col min="5659" max="5659" width="10.28515625" style="66" customWidth="1"/>
    <col min="5660" max="5660" width="0" style="66" hidden="1" customWidth="1"/>
    <col min="5661" max="5663" width="6.7109375" style="66" customWidth="1"/>
    <col min="5664" max="5664" width="36.5703125" style="66" customWidth="1"/>
    <col min="5665" max="5888" width="11.42578125" style="66"/>
    <col min="5889" max="5889" width="5.42578125" style="66" customWidth="1"/>
    <col min="5890" max="5890" width="12" style="66" customWidth="1"/>
    <col min="5891" max="5891" width="31.7109375" style="66" customWidth="1"/>
    <col min="5892" max="5892" width="10.42578125" style="66" customWidth="1"/>
    <col min="5893" max="5893" width="7.7109375" style="66" customWidth="1"/>
    <col min="5894" max="5895" width="14.85546875" style="66" bestFit="1" customWidth="1"/>
    <col min="5896" max="5913" width="0" style="66" hidden="1" customWidth="1"/>
    <col min="5914" max="5914" width="10" style="66" customWidth="1"/>
    <col min="5915" max="5915" width="10.28515625" style="66" customWidth="1"/>
    <col min="5916" max="5916" width="0" style="66" hidden="1" customWidth="1"/>
    <col min="5917" max="5919" width="6.7109375" style="66" customWidth="1"/>
    <col min="5920" max="5920" width="36.5703125" style="66" customWidth="1"/>
    <col min="5921" max="6144" width="11.42578125" style="66"/>
    <col min="6145" max="6145" width="5.42578125" style="66" customWidth="1"/>
    <col min="6146" max="6146" width="12" style="66" customWidth="1"/>
    <col min="6147" max="6147" width="31.7109375" style="66" customWidth="1"/>
    <col min="6148" max="6148" width="10.42578125" style="66" customWidth="1"/>
    <col min="6149" max="6149" width="7.7109375" style="66" customWidth="1"/>
    <col min="6150" max="6151" width="14.85546875" style="66" bestFit="1" customWidth="1"/>
    <col min="6152" max="6169" width="0" style="66" hidden="1" customWidth="1"/>
    <col min="6170" max="6170" width="10" style="66" customWidth="1"/>
    <col min="6171" max="6171" width="10.28515625" style="66" customWidth="1"/>
    <col min="6172" max="6172" width="0" style="66" hidden="1" customWidth="1"/>
    <col min="6173" max="6175" width="6.7109375" style="66" customWidth="1"/>
    <col min="6176" max="6176" width="36.5703125" style="66" customWidth="1"/>
    <col min="6177" max="6400" width="11.42578125" style="66"/>
    <col min="6401" max="6401" width="5.42578125" style="66" customWidth="1"/>
    <col min="6402" max="6402" width="12" style="66" customWidth="1"/>
    <col min="6403" max="6403" width="31.7109375" style="66" customWidth="1"/>
    <col min="6404" max="6404" width="10.42578125" style="66" customWidth="1"/>
    <col min="6405" max="6405" width="7.7109375" style="66" customWidth="1"/>
    <col min="6406" max="6407" width="14.85546875" style="66" bestFit="1" customWidth="1"/>
    <col min="6408" max="6425" width="0" style="66" hidden="1" customWidth="1"/>
    <col min="6426" max="6426" width="10" style="66" customWidth="1"/>
    <col min="6427" max="6427" width="10.28515625" style="66" customWidth="1"/>
    <col min="6428" max="6428" width="0" style="66" hidden="1" customWidth="1"/>
    <col min="6429" max="6431" width="6.7109375" style="66" customWidth="1"/>
    <col min="6432" max="6432" width="36.5703125" style="66" customWidth="1"/>
    <col min="6433" max="6656" width="11.42578125" style="66"/>
    <col min="6657" max="6657" width="5.42578125" style="66" customWidth="1"/>
    <col min="6658" max="6658" width="12" style="66" customWidth="1"/>
    <col min="6659" max="6659" width="31.7109375" style="66" customWidth="1"/>
    <col min="6660" max="6660" width="10.42578125" style="66" customWidth="1"/>
    <col min="6661" max="6661" width="7.7109375" style="66" customWidth="1"/>
    <col min="6662" max="6663" width="14.85546875" style="66" bestFit="1" customWidth="1"/>
    <col min="6664" max="6681" width="0" style="66" hidden="1" customWidth="1"/>
    <col min="6682" max="6682" width="10" style="66" customWidth="1"/>
    <col min="6683" max="6683" width="10.28515625" style="66" customWidth="1"/>
    <col min="6684" max="6684" width="0" style="66" hidden="1" customWidth="1"/>
    <col min="6685" max="6687" width="6.7109375" style="66" customWidth="1"/>
    <col min="6688" max="6688" width="36.5703125" style="66" customWidth="1"/>
    <col min="6689" max="6912" width="11.42578125" style="66"/>
    <col min="6913" max="6913" width="5.42578125" style="66" customWidth="1"/>
    <col min="6914" max="6914" width="12" style="66" customWidth="1"/>
    <col min="6915" max="6915" width="31.7109375" style="66" customWidth="1"/>
    <col min="6916" max="6916" width="10.42578125" style="66" customWidth="1"/>
    <col min="6917" max="6917" width="7.7109375" style="66" customWidth="1"/>
    <col min="6918" max="6919" width="14.85546875" style="66" bestFit="1" customWidth="1"/>
    <col min="6920" max="6937" width="0" style="66" hidden="1" customWidth="1"/>
    <col min="6938" max="6938" width="10" style="66" customWidth="1"/>
    <col min="6939" max="6939" width="10.28515625" style="66" customWidth="1"/>
    <col min="6940" max="6940" width="0" style="66" hidden="1" customWidth="1"/>
    <col min="6941" max="6943" width="6.7109375" style="66" customWidth="1"/>
    <col min="6944" max="6944" width="36.5703125" style="66" customWidth="1"/>
    <col min="6945" max="7168" width="11.42578125" style="66"/>
    <col min="7169" max="7169" width="5.42578125" style="66" customWidth="1"/>
    <col min="7170" max="7170" width="12" style="66" customWidth="1"/>
    <col min="7171" max="7171" width="31.7109375" style="66" customWidth="1"/>
    <col min="7172" max="7172" width="10.42578125" style="66" customWidth="1"/>
    <col min="7173" max="7173" width="7.7109375" style="66" customWidth="1"/>
    <col min="7174" max="7175" width="14.85546875" style="66" bestFit="1" customWidth="1"/>
    <col min="7176" max="7193" width="0" style="66" hidden="1" customWidth="1"/>
    <col min="7194" max="7194" width="10" style="66" customWidth="1"/>
    <col min="7195" max="7195" width="10.28515625" style="66" customWidth="1"/>
    <col min="7196" max="7196" width="0" style="66" hidden="1" customWidth="1"/>
    <col min="7197" max="7199" width="6.7109375" style="66" customWidth="1"/>
    <col min="7200" max="7200" width="36.5703125" style="66" customWidth="1"/>
    <col min="7201" max="7424" width="11.42578125" style="66"/>
    <col min="7425" max="7425" width="5.42578125" style="66" customWidth="1"/>
    <col min="7426" max="7426" width="12" style="66" customWidth="1"/>
    <col min="7427" max="7427" width="31.7109375" style="66" customWidth="1"/>
    <col min="7428" max="7428" width="10.42578125" style="66" customWidth="1"/>
    <col min="7429" max="7429" width="7.7109375" style="66" customWidth="1"/>
    <col min="7430" max="7431" width="14.85546875" style="66" bestFit="1" customWidth="1"/>
    <col min="7432" max="7449" width="0" style="66" hidden="1" customWidth="1"/>
    <col min="7450" max="7450" width="10" style="66" customWidth="1"/>
    <col min="7451" max="7451" width="10.28515625" style="66" customWidth="1"/>
    <col min="7452" max="7452" width="0" style="66" hidden="1" customWidth="1"/>
    <col min="7453" max="7455" width="6.7109375" style="66" customWidth="1"/>
    <col min="7456" max="7456" width="36.5703125" style="66" customWidth="1"/>
    <col min="7457" max="7680" width="11.42578125" style="66"/>
    <col min="7681" max="7681" width="5.42578125" style="66" customWidth="1"/>
    <col min="7682" max="7682" width="12" style="66" customWidth="1"/>
    <col min="7683" max="7683" width="31.7109375" style="66" customWidth="1"/>
    <col min="7684" max="7684" width="10.42578125" style="66" customWidth="1"/>
    <col min="7685" max="7685" width="7.7109375" style="66" customWidth="1"/>
    <col min="7686" max="7687" width="14.85546875" style="66" bestFit="1" customWidth="1"/>
    <col min="7688" max="7705" width="0" style="66" hidden="1" customWidth="1"/>
    <col min="7706" max="7706" width="10" style="66" customWidth="1"/>
    <col min="7707" max="7707" width="10.28515625" style="66" customWidth="1"/>
    <col min="7708" max="7708" width="0" style="66" hidden="1" customWidth="1"/>
    <col min="7709" max="7711" width="6.7109375" style="66" customWidth="1"/>
    <col min="7712" max="7712" width="36.5703125" style="66" customWidth="1"/>
    <col min="7713" max="7936" width="11.42578125" style="66"/>
    <col min="7937" max="7937" width="5.42578125" style="66" customWidth="1"/>
    <col min="7938" max="7938" width="12" style="66" customWidth="1"/>
    <col min="7939" max="7939" width="31.7109375" style="66" customWidth="1"/>
    <col min="7940" max="7940" width="10.42578125" style="66" customWidth="1"/>
    <col min="7941" max="7941" width="7.7109375" style="66" customWidth="1"/>
    <col min="7942" max="7943" width="14.85546875" style="66" bestFit="1" customWidth="1"/>
    <col min="7944" max="7961" width="0" style="66" hidden="1" customWidth="1"/>
    <col min="7962" max="7962" width="10" style="66" customWidth="1"/>
    <col min="7963" max="7963" width="10.28515625" style="66" customWidth="1"/>
    <col min="7964" max="7964" width="0" style="66" hidden="1" customWidth="1"/>
    <col min="7965" max="7967" width="6.7109375" style="66" customWidth="1"/>
    <col min="7968" max="7968" width="36.5703125" style="66" customWidth="1"/>
    <col min="7969" max="8192" width="11.42578125" style="66"/>
    <col min="8193" max="8193" width="5.42578125" style="66" customWidth="1"/>
    <col min="8194" max="8194" width="12" style="66" customWidth="1"/>
    <col min="8195" max="8195" width="31.7109375" style="66" customWidth="1"/>
    <col min="8196" max="8196" width="10.42578125" style="66" customWidth="1"/>
    <col min="8197" max="8197" width="7.7109375" style="66" customWidth="1"/>
    <col min="8198" max="8199" width="14.85546875" style="66" bestFit="1" customWidth="1"/>
    <col min="8200" max="8217" width="0" style="66" hidden="1" customWidth="1"/>
    <col min="8218" max="8218" width="10" style="66" customWidth="1"/>
    <col min="8219" max="8219" width="10.28515625" style="66" customWidth="1"/>
    <col min="8220" max="8220" width="0" style="66" hidden="1" customWidth="1"/>
    <col min="8221" max="8223" width="6.7109375" style="66" customWidth="1"/>
    <col min="8224" max="8224" width="36.5703125" style="66" customWidth="1"/>
    <col min="8225" max="8448" width="11.42578125" style="66"/>
    <col min="8449" max="8449" width="5.42578125" style="66" customWidth="1"/>
    <col min="8450" max="8450" width="12" style="66" customWidth="1"/>
    <col min="8451" max="8451" width="31.7109375" style="66" customWidth="1"/>
    <col min="8452" max="8452" width="10.42578125" style="66" customWidth="1"/>
    <col min="8453" max="8453" width="7.7109375" style="66" customWidth="1"/>
    <col min="8454" max="8455" width="14.85546875" style="66" bestFit="1" customWidth="1"/>
    <col min="8456" max="8473" width="0" style="66" hidden="1" customWidth="1"/>
    <col min="8474" max="8474" width="10" style="66" customWidth="1"/>
    <col min="8475" max="8475" width="10.28515625" style="66" customWidth="1"/>
    <col min="8476" max="8476" width="0" style="66" hidden="1" customWidth="1"/>
    <col min="8477" max="8479" width="6.7109375" style="66" customWidth="1"/>
    <col min="8480" max="8480" width="36.5703125" style="66" customWidth="1"/>
    <col min="8481" max="8704" width="11.42578125" style="66"/>
    <col min="8705" max="8705" width="5.42578125" style="66" customWidth="1"/>
    <col min="8706" max="8706" width="12" style="66" customWidth="1"/>
    <col min="8707" max="8707" width="31.7109375" style="66" customWidth="1"/>
    <col min="8708" max="8708" width="10.42578125" style="66" customWidth="1"/>
    <col min="8709" max="8709" width="7.7109375" style="66" customWidth="1"/>
    <col min="8710" max="8711" width="14.85546875" style="66" bestFit="1" customWidth="1"/>
    <col min="8712" max="8729" width="0" style="66" hidden="1" customWidth="1"/>
    <col min="8730" max="8730" width="10" style="66" customWidth="1"/>
    <col min="8731" max="8731" width="10.28515625" style="66" customWidth="1"/>
    <col min="8732" max="8732" width="0" style="66" hidden="1" customWidth="1"/>
    <col min="8733" max="8735" width="6.7109375" style="66" customWidth="1"/>
    <col min="8736" max="8736" width="36.5703125" style="66" customWidth="1"/>
    <col min="8737" max="8960" width="11.42578125" style="66"/>
    <col min="8961" max="8961" width="5.42578125" style="66" customWidth="1"/>
    <col min="8962" max="8962" width="12" style="66" customWidth="1"/>
    <col min="8963" max="8963" width="31.7109375" style="66" customWidth="1"/>
    <col min="8964" max="8964" width="10.42578125" style="66" customWidth="1"/>
    <col min="8965" max="8965" width="7.7109375" style="66" customWidth="1"/>
    <col min="8966" max="8967" width="14.85546875" style="66" bestFit="1" customWidth="1"/>
    <col min="8968" max="8985" width="0" style="66" hidden="1" customWidth="1"/>
    <col min="8986" max="8986" width="10" style="66" customWidth="1"/>
    <col min="8987" max="8987" width="10.28515625" style="66" customWidth="1"/>
    <col min="8988" max="8988" width="0" style="66" hidden="1" customWidth="1"/>
    <col min="8989" max="8991" width="6.7109375" style="66" customWidth="1"/>
    <col min="8992" max="8992" width="36.5703125" style="66" customWidth="1"/>
    <col min="8993" max="9216" width="11.42578125" style="66"/>
    <col min="9217" max="9217" width="5.42578125" style="66" customWidth="1"/>
    <col min="9218" max="9218" width="12" style="66" customWidth="1"/>
    <col min="9219" max="9219" width="31.7109375" style="66" customWidth="1"/>
    <col min="9220" max="9220" width="10.42578125" style="66" customWidth="1"/>
    <col min="9221" max="9221" width="7.7109375" style="66" customWidth="1"/>
    <col min="9222" max="9223" width="14.85546875" style="66" bestFit="1" customWidth="1"/>
    <col min="9224" max="9241" width="0" style="66" hidden="1" customWidth="1"/>
    <col min="9242" max="9242" width="10" style="66" customWidth="1"/>
    <col min="9243" max="9243" width="10.28515625" style="66" customWidth="1"/>
    <col min="9244" max="9244" width="0" style="66" hidden="1" customWidth="1"/>
    <col min="9245" max="9247" width="6.7109375" style="66" customWidth="1"/>
    <col min="9248" max="9248" width="36.5703125" style="66" customWidth="1"/>
    <col min="9249" max="9472" width="11.42578125" style="66"/>
    <col min="9473" max="9473" width="5.42578125" style="66" customWidth="1"/>
    <col min="9474" max="9474" width="12" style="66" customWidth="1"/>
    <col min="9475" max="9475" width="31.7109375" style="66" customWidth="1"/>
    <col min="9476" max="9476" width="10.42578125" style="66" customWidth="1"/>
    <col min="9477" max="9477" width="7.7109375" style="66" customWidth="1"/>
    <col min="9478" max="9479" width="14.85546875" style="66" bestFit="1" customWidth="1"/>
    <col min="9480" max="9497" width="0" style="66" hidden="1" customWidth="1"/>
    <col min="9498" max="9498" width="10" style="66" customWidth="1"/>
    <col min="9499" max="9499" width="10.28515625" style="66" customWidth="1"/>
    <col min="9500" max="9500" width="0" style="66" hidden="1" customWidth="1"/>
    <col min="9501" max="9503" width="6.7109375" style="66" customWidth="1"/>
    <col min="9504" max="9504" width="36.5703125" style="66" customWidth="1"/>
    <col min="9505" max="9728" width="11.42578125" style="66"/>
    <col min="9729" max="9729" width="5.42578125" style="66" customWidth="1"/>
    <col min="9730" max="9730" width="12" style="66" customWidth="1"/>
    <col min="9731" max="9731" width="31.7109375" style="66" customWidth="1"/>
    <col min="9732" max="9732" width="10.42578125" style="66" customWidth="1"/>
    <col min="9733" max="9733" width="7.7109375" style="66" customWidth="1"/>
    <col min="9734" max="9735" width="14.85546875" style="66" bestFit="1" customWidth="1"/>
    <col min="9736" max="9753" width="0" style="66" hidden="1" customWidth="1"/>
    <col min="9754" max="9754" width="10" style="66" customWidth="1"/>
    <col min="9755" max="9755" width="10.28515625" style="66" customWidth="1"/>
    <col min="9756" max="9756" width="0" style="66" hidden="1" customWidth="1"/>
    <col min="9757" max="9759" width="6.7109375" style="66" customWidth="1"/>
    <col min="9760" max="9760" width="36.5703125" style="66" customWidth="1"/>
    <col min="9761" max="9984" width="11.42578125" style="66"/>
    <col min="9985" max="9985" width="5.42578125" style="66" customWidth="1"/>
    <col min="9986" max="9986" width="12" style="66" customWidth="1"/>
    <col min="9987" max="9987" width="31.7109375" style="66" customWidth="1"/>
    <col min="9988" max="9988" width="10.42578125" style="66" customWidth="1"/>
    <col min="9989" max="9989" width="7.7109375" style="66" customWidth="1"/>
    <col min="9990" max="9991" width="14.85546875" style="66" bestFit="1" customWidth="1"/>
    <col min="9992" max="10009" width="0" style="66" hidden="1" customWidth="1"/>
    <col min="10010" max="10010" width="10" style="66" customWidth="1"/>
    <col min="10011" max="10011" width="10.28515625" style="66" customWidth="1"/>
    <col min="10012" max="10012" width="0" style="66" hidden="1" customWidth="1"/>
    <col min="10013" max="10015" width="6.7109375" style="66" customWidth="1"/>
    <col min="10016" max="10016" width="36.5703125" style="66" customWidth="1"/>
    <col min="10017" max="10240" width="11.42578125" style="66"/>
    <col min="10241" max="10241" width="5.42578125" style="66" customWidth="1"/>
    <col min="10242" max="10242" width="12" style="66" customWidth="1"/>
    <col min="10243" max="10243" width="31.7109375" style="66" customWidth="1"/>
    <col min="10244" max="10244" width="10.42578125" style="66" customWidth="1"/>
    <col min="10245" max="10245" width="7.7109375" style="66" customWidth="1"/>
    <col min="10246" max="10247" width="14.85546875" style="66" bestFit="1" customWidth="1"/>
    <col min="10248" max="10265" width="0" style="66" hidden="1" customWidth="1"/>
    <col min="10266" max="10266" width="10" style="66" customWidth="1"/>
    <col min="10267" max="10267" width="10.28515625" style="66" customWidth="1"/>
    <col min="10268" max="10268" width="0" style="66" hidden="1" customWidth="1"/>
    <col min="10269" max="10271" width="6.7109375" style="66" customWidth="1"/>
    <col min="10272" max="10272" width="36.5703125" style="66" customWidth="1"/>
    <col min="10273" max="10496" width="11.42578125" style="66"/>
    <col min="10497" max="10497" width="5.42578125" style="66" customWidth="1"/>
    <col min="10498" max="10498" width="12" style="66" customWidth="1"/>
    <col min="10499" max="10499" width="31.7109375" style="66" customWidth="1"/>
    <col min="10500" max="10500" width="10.42578125" style="66" customWidth="1"/>
    <col min="10501" max="10501" width="7.7109375" style="66" customWidth="1"/>
    <col min="10502" max="10503" width="14.85546875" style="66" bestFit="1" customWidth="1"/>
    <col min="10504" max="10521" width="0" style="66" hidden="1" customWidth="1"/>
    <col min="10522" max="10522" width="10" style="66" customWidth="1"/>
    <col min="10523" max="10523" width="10.28515625" style="66" customWidth="1"/>
    <col min="10524" max="10524" width="0" style="66" hidden="1" customWidth="1"/>
    <col min="10525" max="10527" width="6.7109375" style="66" customWidth="1"/>
    <col min="10528" max="10528" width="36.5703125" style="66" customWidth="1"/>
    <col min="10529" max="10752" width="11.42578125" style="66"/>
    <col min="10753" max="10753" width="5.42578125" style="66" customWidth="1"/>
    <col min="10754" max="10754" width="12" style="66" customWidth="1"/>
    <col min="10755" max="10755" width="31.7109375" style="66" customWidth="1"/>
    <col min="10756" max="10756" width="10.42578125" style="66" customWidth="1"/>
    <col min="10757" max="10757" width="7.7109375" style="66" customWidth="1"/>
    <col min="10758" max="10759" width="14.85546875" style="66" bestFit="1" customWidth="1"/>
    <col min="10760" max="10777" width="0" style="66" hidden="1" customWidth="1"/>
    <col min="10778" max="10778" width="10" style="66" customWidth="1"/>
    <col min="10779" max="10779" width="10.28515625" style="66" customWidth="1"/>
    <col min="10780" max="10780" width="0" style="66" hidden="1" customWidth="1"/>
    <col min="10781" max="10783" width="6.7109375" style="66" customWidth="1"/>
    <col min="10784" max="10784" width="36.5703125" style="66" customWidth="1"/>
    <col min="10785" max="11008" width="11.42578125" style="66"/>
    <col min="11009" max="11009" width="5.42578125" style="66" customWidth="1"/>
    <col min="11010" max="11010" width="12" style="66" customWidth="1"/>
    <col min="11011" max="11011" width="31.7109375" style="66" customWidth="1"/>
    <col min="11012" max="11012" width="10.42578125" style="66" customWidth="1"/>
    <col min="11013" max="11013" width="7.7109375" style="66" customWidth="1"/>
    <col min="11014" max="11015" width="14.85546875" style="66" bestFit="1" customWidth="1"/>
    <col min="11016" max="11033" width="0" style="66" hidden="1" customWidth="1"/>
    <col min="11034" max="11034" width="10" style="66" customWidth="1"/>
    <col min="11035" max="11035" width="10.28515625" style="66" customWidth="1"/>
    <col min="11036" max="11036" width="0" style="66" hidden="1" customWidth="1"/>
    <col min="11037" max="11039" width="6.7109375" style="66" customWidth="1"/>
    <col min="11040" max="11040" width="36.5703125" style="66" customWidth="1"/>
    <col min="11041" max="11264" width="11.42578125" style="66"/>
    <col min="11265" max="11265" width="5.42578125" style="66" customWidth="1"/>
    <col min="11266" max="11266" width="12" style="66" customWidth="1"/>
    <col min="11267" max="11267" width="31.7109375" style="66" customWidth="1"/>
    <col min="11268" max="11268" width="10.42578125" style="66" customWidth="1"/>
    <col min="11269" max="11269" width="7.7109375" style="66" customWidth="1"/>
    <col min="11270" max="11271" width="14.85546875" style="66" bestFit="1" customWidth="1"/>
    <col min="11272" max="11289" width="0" style="66" hidden="1" customWidth="1"/>
    <col min="11290" max="11290" width="10" style="66" customWidth="1"/>
    <col min="11291" max="11291" width="10.28515625" style="66" customWidth="1"/>
    <col min="11292" max="11292" width="0" style="66" hidden="1" customWidth="1"/>
    <col min="11293" max="11295" width="6.7109375" style="66" customWidth="1"/>
    <col min="11296" max="11296" width="36.5703125" style="66" customWidth="1"/>
    <col min="11297" max="11520" width="11.42578125" style="66"/>
    <col min="11521" max="11521" width="5.42578125" style="66" customWidth="1"/>
    <col min="11522" max="11522" width="12" style="66" customWidth="1"/>
    <col min="11523" max="11523" width="31.7109375" style="66" customWidth="1"/>
    <col min="11524" max="11524" width="10.42578125" style="66" customWidth="1"/>
    <col min="11525" max="11525" width="7.7109375" style="66" customWidth="1"/>
    <col min="11526" max="11527" width="14.85546875" style="66" bestFit="1" customWidth="1"/>
    <col min="11528" max="11545" width="0" style="66" hidden="1" customWidth="1"/>
    <col min="11546" max="11546" width="10" style="66" customWidth="1"/>
    <col min="11547" max="11547" width="10.28515625" style="66" customWidth="1"/>
    <col min="11548" max="11548" width="0" style="66" hidden="1" customWidth="1"/>
    <col min="11549" max="11551" width="6.7109375" style="66" customWidth="1"/>
    <col min="11552" max="11552" width="36.5703125" style="66" customWidth="1"/>
    <col min="11553" max="11776" width="11.42578125" style="66"/>
    <col min="11777" max="11777" width="5.42578125" style="66" customWidth="1"/>
    <col min="11778" max="11778" width="12" style="66" customWidth="1"/>
    <col min="11779" max="11779" width="31.7109375" style="66" customWidth="1"/>
    <col min="11780" max="11780" width="10.42578125" style="66" customWidth="1"/>
    <col min="11781" max="11781" width="7.7109375" style="66" customWidth="1"/>
    <col min="11782" max="11783" width="14.85546875" style="66" bestFit="1" customWidth="1"/>
    <col min="11784" max="11801" width="0" style="66" hidden="1" customWidth="1"/>
    <col min="11802" max="11802" width="10" style="66" customWidth="1"/>
    <col min="11803" max="11803" width="10.28515625" style="66" customWidth="1"/>
    <col min="11804" max="11804" width="0" style="66" hidden="1" customWidth="1"/>
    <col min="11805" max="11807" width="6.7109375" style="66" customWidth="1"/>
    <col min="11808" max="11808" width="36.5703125" style="66" customWidth="1"/>
    <col min="11809" max="12032" width="11.42578125" style="66"/>
    <col min="12033" max="12033" width="5.42578125" style="66" customWidth="1"/>
    <col min="12034" max="12034" width="12" style="66" customWidth="1"/>
    <col min="12035" max="12035" width="31.7109375" style="66" customWidth="1"/>
    <col min="12036" max="12036" width="10.42578125" style="66" customWidth="1"/>
    <col min="12037" max="12037" width="7.7109375" style="66" customWidth="1"/>
    <col min="12038" max="12039" width="14.85546875" style="66" bestFit="1" customWidth="1"/>
    <col min="12040" max="12057" width="0" style="66" hidden="1" customWidth="1"/>
    <col min="12058" max="12058" width="10" style="66" customWidth="1"/>
    <col min="12059" max="12059" width="10.28515625" style="66" customWidth="1"/>
    <col min="12060" max="12060" width="0" style="66" hidden="1" customWidth="1"/>
    <col min="12061" max="12063" width="6.7109375" style="66" customWidth="1"/>
    <col min="12064" max="12064" width="36.5703125" style="66" customWidth="1"/>
    <col min="12065" max="12288" width="11.42578125" style="66"/>
    <col min="12289" max="12289" width="5.42578125" style="66" customWidth="1"/>
    <col min="12290" max="12290" width="12" style="66" customWidth="1"/>
    <col min="12291" max="12291" width="31.7109375" style="66" customWidth="1"/>
    <col min="12292" max="12292" width="10.42578125" style="66" customWidth="1"/>
    <col min="12293" max="12293" width="7.7109375" style="66" customWidth="1"/>
    <col min="12294" max="12295" width="14.85546875" style="66" bestFit="1" customWidth="1"/>
    <col min="12296" max="12313" width="0" style="66" hidden="1" customWidth="1"/>
    <col min="12314" max="12314" width="10" style="66" customWidth="1"/>
    <col min="12315" max="12315" width="10.28515625" style="66" customWidth="1"/>
    <col min="12316" max="12316" width="0" style="66" hidden="1" customWidth="1"/>
    <col min="12317" max="12319" width="6.7109375" style="66" customWidth="1"/>
    <col min="12320" max="12320" width="36.5703125" style="66" customWidth="1"/>
    <col min="12321" max="12544" width="11.42578125" style="66"/>
    <col min="12545" max="12545" width="5.42578125" style="66" customWidth="1"/>
    <col min="12546" max="12546" width="12" style="66" customWidth="1"/>
    <col min="12547" max="12547" width="31.7109375" style="66" customWidth="1"/>
    <col min="12548" max="12548" width="10.42578125" style="66" customWidth="1"/>
    <col min="12549" max="12549" width="7.7109375" style="66" customWidth="1"/>
    <col min="12550" max="12551" width="14.85546875" style="66" bestFit="1" customWidth="1"/>
    <col min="12552" max="12569" width="0" style="66" hidden="1" customWidth="1"/>
    <col min="12570" max="12570" width="10" style="66" customWidth="1"/>
    <col min="12571" max="12571" width="10.28515625" style="66" customWidth="1"/>
    <col min="12572" max="12572" width="0" style="66" hidden="1" customWidth="1"/>
    <col min="12573" max="12575" width="6.7109375" style="66" customWidth="1"/>
    <col min="12576" max="12576" width="36.5703125" style="66" customWidth="1"/>
    <col min="12577" max="12800" width="11.42578125" style="66"/>
    <col min="12801" max="12801" width="5.42578125" style="66" customWidth="1"/>
    <col min="12802" max="12802" width="12" style="66" customWidth="1"/>
    <col min="12803" max="12803" width="31.7109375" style="66" customWidth="1"/>
    <col min="12804" max="12804" width="10.42578125" style="66" customWidth="1"/>
    <col min="12805" max="12805" width="7.7109375" style="66" customWidth="1"/>
    <col min="12806" max="12807" width="14.85546875" style="66" bestFit="1" customWidth="1"/>
    <col min="12808" max="12825" width="0" style="66" hidden="1" customWidth="1"/>
    <col min="12826" max="12826" width="10" style="66" customWidth="1"/>
    <col min="12827" max="12827" width="10.28515625" style="66" customWidth="1"/>
    <col min="12828" max="12828" width="0" style="66" hidden="1" customWidth="1"/>
    <col min="12829" max="12831" width="6.7109375" style="66" customWidth="1"/>
    <col min="12832" max="12832" width="36.5703125" style="66" customWidth="1"/>
    <col min="12833" max="13056" width="11.42578125" style="66"/>
    <col min="13057" max="13057" width="5.42578125" style="66" customWidth="1"/>
    <col min="13058" max="13058" width="12" style="66" customWidth="1"/>
    <col min="13059" max="13059" width="31.7109375" style="66" customWidth="1"/>
    <col min="13060" max="13060" width="10.42578125" style="66" customWidth="1"/>
    <col min="13061" max="13061" width="7.7109375" style="66" customWidth="1"/>
    <col min="13062" max="13063" width="14.85546875" style="66" bestFit="1" customWidth="1"/>
    <col min="13064" max="13081" width="0" style="66" hidden="1" customWidth="1"/>
    <col min="13082" max="13082" width="10" style="66" customWidth="1"/>
    <col min="13083" max="13083" width="10.28515625" style="66" customWidth="1"/>
    <col min="13084" max="13084" width="0" style="66" hidden="1" customWidth="1"/>
    <col min="13085" max="13087" width="6.7109375" style="66" customWidth="1"/>
    <col min="13088" max="13088" width="36.5703125" style="66" customWidth="1"/>
    <col min="13089" max="13312" width="11.42578125" style="66"/>
    <col min="13313" max="13313" width="5.42578125" style="66" customWidth="1"/>
    <col min="13314" max="13314" width="12" style="66" customWidth="1"/>
    <col min="13315" max="13315" width="31.7109375" style="66" customWidth="1"/>
    <col min="13316" max="13316" width="10.42578125" style="66" customWidth="1"/>
    <col min="13317" max="13317" width="7.7109375" style="66" customWidth="1"/>
    <col min="13318" max="13319" width="14.85546875" style="66" bestFit="1" customWidth="1"/>
    <col min="13320" max="13337" width="0" style="66" hidden="1" customWidth="1"/>
    <col min="13338" max="13338" width="10" style="66" customWidth="1"/>
    <col min="13339" max="13339" width="10.28515625" style="66" customWidth="1"/>
    <col min="13340" max="13340" width="0" style="66" hidden="1" customWidth="1"/>
    <col min="13341" max="13343" width="6.7109375" style="66" customWidth="1"/>
    <col min="13344" max="13344" width="36.5703125" style="66" customWidth="1"/>
    <col min="13345" max="13568" width="11.42578125" style="66"/>
    <col min="13569" max="13569" width="5.42578125" style="66" customWidth="1"/>
    <col min="13570" max="13570" width="12" style="66" customWidth="1"/>
    <col min="13571" max="13571" width="31.7109375" style="66" customWidth="1"/>
    <col min="13572" max="13572" width="10.42578125" style="66" customWidth="1"/>
    <col min="13573" max="13573" width="7.7109375" style="66" customWidth="1"/>
    <col min="13574" max="13575" width="14.85546875" style="66" bestFit="1" customWidth="1"/>
    <col min="13576" max="13593" width="0" style="66" hidden="1" customWidth="1"/>
    <col min="13594" max="13594" width="10" style="66" customWidth="1"/>
    <col min="13595" max="13595" width="10.28515625" style="66" customWidth="1"/>
    <col min="13596" max="13596" width="0" style="66" hidden="1" customWidth="1"/>
    <col min="13597" max="13599" width="6.7109375" style="66" customWidth="1"/>
    <col min="13600" max="13600" width="36.5703125" style="66" customWidth="1"/>
    <col min="13601" max="13824" width="11.42578125" style="66"/>
    <col min="13825" max="13825" width="5.42578125" style="66" customWidth="1"/>
    <col min="13826" max="13826" width="12" style="66" customWidth="1"/>
    <col min="13827" max="13827" width="31.7109375" style="66" customWidth="1"/>
    <col min="13828" max="13828" width="10.42578125" style="66" customWidth="1"/>
    <col min="13829" max="13829" width="7.7109375" style="66" customWidth="1"/>
    <col min="13830" max="13831" width="14.85546875" style="66" bestFit="1" customWidth="1"/>
    <col min="13832" max="13849" width="0" style="66" hidden="1" customWidth="1"/>
    <col min="13850" max="13850" width="10" style="66" customWidth="1"/>
    <col min="13851" max="13851" width="10.28515625" style="66" customWidth="1"/>
    <col min="13852" max="13852" width="0" style="66" hidden="1" customWidth="1"/>
    <col min="13853" max="13855" width="6.7109375" style="66" customWidth="1"/>
    <col min="13856" max="13856" width="36.5703125" style="66" customWidth="1"/>
    <col min="13857" max="14080" width="11.42578125" style="66"/>
    <col min="14081" max="14081" width="5.42578125" style="66" customWidth="1"/>
    <col min="14082" max="14082" width="12" style="66" customWidth="1"/>
    <col min="14083" max="14083" width="31.7109375" style="66" customWidth="1"/>
    <col min="14084" max="14084" width="10.42578125" style="66" customWidth="1"/>
    <col min="14085" max="14085" width="7.7109375" style="66" customWidth="1"/>
    <col min="14086" max="14087" width="14.85546875" style="66" bestFit="1" customWidth="1"/>
    <col min="14088" max="14105" width="0" style="66" hidden="1" customWidth="1"/>
    <col min="14106" max="14106" width="10" style="66" customWidth="1"/>
    <col min="14107" max="14107" width="10.28515625" style="66" customWidth="1"/>
    <col min="14108" max="14108" width="0" style="66" hidden="1" customWidth="1"/>
    <col min="14109" max="14111" width="6.7109375" style="66" customWidth="1"/>
    <col min="14112" max="14112" width="36.5703125" style="66" customWidth="1"/>
    <col min="14113" max="14336" width="11.42578125" style="66"/>
    <col min="14337" max="14337" width="5.42578125" style="66" customWidth="1"/>
    <col min="14338" max="14338" width="12" style="66" customWidth="1"/>
    <col min="14339" max="14339" width="31.7109375" style="66" customWidth="1"/>
    <col min="14340" max="14340" width="10.42578125" style="66" customWidth="1"/>
    <col min="14341" max="14341" width="7.7109375" style="66" customWidth="1"/>
    <col min="14342" max="14343" width="14.85546875" style="66" bestFit="1" customWidth="1"/>
    <col min="14344" max="14361" width="0" style="66" hidden="1" customWidth="1"/>
    <col min="14362" max="14362" width="10" style="66" customWidth="1"/>
    <col min="14363" max="14363" width="10.28515625" style="66" customWidth="1"/>
    <col min="14364" max="14364" width="0" style="66" hidden="1" customWidth="1"/>
    <col min="14365" max="14367" width="6.7109375" style="66" customWidth="1"/>
    <col min="14368" max="14368" width="36.5703125" style="66" customWidth="1"/>
    <col min="14369" max="14592" width="11.42578125" style="66"/>
    <col min="14593" max="14593" width="5.42578125" style="66" customWidth="1"/>
    <col min="14594" max="14594" width="12" style="66" customWidth="1"/>
    <col min="14595" max="14595" width="31.7109375" style="66" customWidth="1"/>
    <col min="14596" max="14596" width="10.42578125" style="66" customWidth="1"/>
    <col min="14597" max="14597" width="7.7109375" style="66" customWidth="1"/>
    <col min="14598" max="14599" width="14.85546875" style="66" bestFit="1" customWidth="1"/>
    <col min="14600" max="14617" width="0" style="66" hidden="1" customWidth="1"/>
    <col min="14618" max="14618" width="10" style="66" customWidth="1"/>
    <col min="14619" max="14619" width="10.28515625" style="66" customWidth="1"/>
    <col min="14620" max="14620" width="0" style="66" hidden="1" customWidth="1"/>
    <col min="14621" max="14623" width="6.7109375" style="66" customWidth="1"/>
    <col min="14624" max="14624" width="36.5703125" style="66" customWidth="1"/>
    <col min="14625" max="14848" width="11.42578125" style="66"/>
    <col min="14849" max="14849" width="5.42578125" style="66" customWidth="1"/>
    <col min="14850" max="14850" width="12" style="66" customWidth="1"/>
    <col min="14851" max="14851" width="31.7109375" style="66" customWidth="1"/>
    <col min="14852" max="14852" width="10.42578125" style="66" customWidth="1"/>
    <col min="14853" max="14853" width="7.7109375" style="66" customWidth="1"/>
    <col min="14854" max="14855" width="14.85546875" style="66" bestFit="1" customWidth="1"/>
    <col min="14856" max="14873" width="0" style="66" hidden="1" customWidth="1"/>
    <col min="14874" max="14874" width="10" style="66" customWidth="1"/>
    <col min="14875" max="14875" width="10.28515625" style="66" customWidth="1"/>
    <col min="14876" max="14876" width="0" style="66" hidden="1" customWidth="1"/>
    <col min="14877" max="14879" width="6.7109375" style="66" customWidth="1"/>
    <col min="14880" max="14880" width="36.5703125" style="66" customWidth="1"/>
    <col min="14881" max="15104" width="11.42578125" style="66"/>
    <col min="15105" max="15105" width="5.42578125" style="66" customWidth="1"/>
    <col min="15106" max="15106" width="12" style="66" customWidth="1"/>
    <col min="15107" max="15107" width="31.7109375" style="66" customWidth="1"/>
    <col min="15108" max="15108" width="10.42578125" style="66" customWidth="1"/>
    <col min="15109" max="15109" width="7.7109375" style="66" customWidth="1"/>
    <col min="15110" max="15111" width="14.85546875" style="66" bestFit="1" customWidth="1"/>
    <col min="15112" max="15129" width="0" style="66" hidden="1" customWidth="1"/>
    <col min="15130" max="15130" width="10" style="66" customWidth="1"/>
    <col min="15131" max="15131" width="10.28515625" style="66" customWidth="1"/>
    <col min="15132" max="15132" width="0" style="66" hidden="1" customWidth="1"/>
    <col min="15133" max="15135" width="6.7109375" style="66" customWidth="1"/>
    <col min="15136" max="15136" width="36.5703125" style="66" customWidth="1"/>
    <col min="15137" max="15360" width="11.42578125" style="66"/>
    <col min="15361" max="15361" width="5.42578125" style="66" customWidth="1"/>
    <col min="15362" max="15362" width="12" style="66" customWidth="1"/>
    <col min="15363" max="15363" width="31.7109375" style="66" customWidth="1"/>
    <col min="15364" max="15364" width="10.42578125" style="66" customWidth="1"/>
    <col min="15365" max="15365" width="7.7109375" style="66" customWidth="1"/>
    <col min="15366" max="15367" width="14.85546875" style="66" bestFit="1" customWidth="1"/>
    <col min="15368" max="15385" width="0" style="66" hidden="1" customWidth="1"/>
    <col min="15386" max="15386" width="10" style="66" customWidth="1"/>
    <col min="15387" max="15387" width="10.28515625" style="66" customWidth="1"/>
    <col min="15388" max="15388" width="0" style="66" hidden="1" customWidth="1"/>
    <col min="15389" max="15391" width="6.7109375" style="66" customWidth="1"/>
    <col min="15392" max="15392" width="36.5703125" style="66" customWidth="1"/>
    <col min="15393" max="15616" width="11.42578125" style="66"/>
    <col min="15617" max="15617" width="5.42578125" style="66" customWidth="1"/>
    <col min="15618" max="15618" width="12" style="66" customWidth="1"/>
    <col min="15619" max="15619" width="31.7109375" style="66" customWidth="1"/>
    <col min="15620" max="15620" width="10.42578125" style="66" customWidth="1"/>
    <col min="15621" max="15621" width="7.7109375" style="66" customWidth="1"/>
    <col min="15622" max="15623" width="14.85546875" style="66" bestFit="1" customWidth="1"/>
    <col min="15624" max="15641" width="0" style="66" hidden="1" customWidth="1"/>
    <col min="15642" max="15642" width="10" style="66" customWidth="1"/>
    <col min="15643" max="15643" width="10.28515625" style="66" customWidth="1"/>
    <col min="15644" max="15644" width="0" style="66" hidden="1" customWidth="1"/>
    <col min="15645" max="15647" width="6.7109375" style="66" customWidth="1"/>
    <col min="15648" max="15648" width="36.5703125" style="66" customWidth="1"/>
    <col min="15649" max="15872" width="11.42578125" style="66"/>
    <col min="15873" max="15873" width="5.42578125" style="66" customWidth="1"/>
    <col min="15874" max="15874" width="12" style="66" customWidth="1"/>
    <col min="15875" max="15875" width="31.7109375" style="66" customWidth="1"/>
    <col min="15876" max="15876" width="10.42578125" style="66" customWidth="1"/>
    <col min="15877" max="15877" width="7.7109375" style="66" customWidth="1"/>
    <col min="15878" max="15879" width="14.85546875" style="66" bestFit="1" customWidth="1"/>
    <col min="15880" max="15897" width="0" style="66" hidden="1" customWidth="1"/>
    <col min="15898" max="15898" width="10" style="66" customWidth="1"/>
    <col min="15899" max="15899" width="10.28515625" style="66" customWidth="1"/>
    <col min="15900" max="15900" width="0" style="66" hidden="1" customWidth="1"/>
    <col min="15901" max="15903" width="6.7109375" style="66" customWidth="1"/>
    <col min="15904" max="15904" width="36.5703125" style="66" customWidth="1"/>
    <col min="15905" max="16128" width="11.42578125" style="66"/>
    <col min="16129" max="16129" width="5.42578125" style="66" customWidth="1"/>
    <col min="16130" max="16130" width="12" style="66" customWidth="1"/>
    <col min="16131" max="16131" width="31.7109375" style="66" customWidth="1"/>
    <col min="16132" max="16132" width="10.42578125" style="66" customWidth="1"/>
    <col min="16133" max="16133" width="7.7109375" style="66" customWidth="1"/>
    <col min="16134" max="16135" width="14.85546875" style="66" bestFit="1" customWidth="1"/>
    <col min="16136" max="16153" width="0" style="66" hidden="1" customWidth="1"/>
    <col min="16154" max="16154" width="10" style="66" customWidth="1"/>
    <col min="16155" max="16155" width="10.28515625" style="66" customWidth="1"/>
    <col min="16156" max="16156" width="0" style="66" hidden="1" customWidth="1"/>
    <col min="16157" max="16159" width="6.7109375" style="66" customWidth="1"/>
    <col min="16160" max="16160" width="36.5703125" style="66" customWidth="1"/>
    <col min="16161" max="16384" width="11.42578125" style="66"/>
  </cols>
  <sheetData>
    <row r="1" spans="1:33">
      <c r="A1" s="431" t="s">
        <v>348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  <c r="L1" s="431"/>
      <c r="M1" s="431"/>
      <c r="N1" s="431"/>
      <c r="O1" s="431"/>
      <c r="P1" s="431"/>
      <c r="Q1" s="431"/>
      <c r="R1" s="431"/>
      <c r="S1" s="431"/>
      <c r="T1" s="431"/>
      <c r="U1" s="431"/>
      <c r="V1" s="431"/>
      <c r="W1" s="431"/>
      <c r="X1" s="431"/>
      <c r="Y1" s="431"/>
      <c r="Z1" s="431"/>
      <c r="AA1" s="431"/>
      <c r="AB1" s="431"/>
      <c r="AC1" s="431"/>
      <c r="AD1" s="431"/>
      <c r="AE1" s="431"/>
      <c r="AF1" s="431"/>
    </row>
    <row r="2" spans="1:33">
      <c r="A2" s="292" t="s">
        <v>349</v>
      </c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  <c r="V2" s="292"/>
      <c r="W2" s="292"/>
      <c r="X2" s="292"/>
      <c r="Y2" s="292"/>
      <c r="Z2" s="292"/>
      <c r="AA2" s="292"/>
      <c r="AB2" s="292"/>
      <c r="AC2" s="292"/>
      <c r="AD2" s="292"/>
      <c r="AE2" s="292"/>
      <c r="AF2" s="292"/>
    </row>
    <row r="3" spans="1:33">
      <c r="A3" s="398" t="s">
        <v>327</v>
      </c>
      <c r="B3" s="398"/>
      <c r="C3" s="398"/>
      <c r="D3" s="398"/>
      <c r="E3" s="398"/>
      <c r="F3" s="398"/>
      <c r="G3" s="398"/>
      <c r="H3" s="398"/>
      <c r="I3" s="398"/>
      <c r="J3" s="398"/>
      <c r="K3" s="398"/>
      <c r="L3" s="398"/>
      <c r="M3" s="398"/>
      <c r="N3" s="398"/>
      <c r="O3" s="398"/>
      <c r="P3" s="398"/>
      <c r="Q3" s="398"/>
      <c r="R3" s="398"/>
      <c r="S3" s="398"/>
      <c r="T3" s="398"/>
      <c r="U3" s="398"/>
      <c r="V3" s="398"/>
      <c r="W3" s="398"/>
      <c r="X3" s="398"/>
      <c r="Y3" s="398"/>
      <c r="Z3" s="398"/>
      <c r="AA3" s="398"/>
      <c r="AB3" s="398"/>
      <c r="AC3" s="398"/>
      <c r="AD3" s="398"/>
      <c r="AE3" s="398"/>
      <c r="AF3" s="398"/>
    </row>
    <row r="4" spans="1:33">
      <c r="A4" s="294" t="s">
        <v>350</v>
      </c>
      <c r="B4" s="294"/>
      <c r="C4" s="437" t="s">
        <v>351</v>
      </c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</row>
    <row r="5" spans="1:33">
      <c r="A5" s="294" t="s">
        <v>352</v>
      </c>
      <c r="B5" s="435"/>
      <c r="C5" s="270">
        <v>1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</row>
    <row r="6" spans="1:33">
      <c r="A6" s="294" t="s">
        <v>353</v>
      </c>
      <c r="B6" s="435"/>
      <c r="C6" s="433" t="s">
        <v>366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123"/>
    </row>
    <row r="7" spans="1:33">
      <c r="A7" s="289" t="s">
        <v>0</v>
      </c>
      <c r="B7" s="290" t="s">
        <v>0</v>
      </c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290"/>
      <c r="S7" s="290"/>
      <c r="T7" s="290"/>
      <c r="U7" s="290"/>
      <c r="V7" s="290"/>
      <c r="W7" s="290"/>
      <c r="X7" s="290"/>
      <c r="Y7" s="290"/>
      <c r="Z7" s="290"/>
      <c r="AA7" s="290"/>
      <c r="AB7" s="290"/>
      <c r="AC7" s="290"/>
      <c r="AD7" s="290"/>
      <c r="AE7" s="290"/>
      <c r="AF7" s="291"/>
    </row>
    <row r="8" spans="1:33" ht="23.25" customHeight="1">
      <c r="A8" s="283" t="s">
        <v>292</v>
      </c>
      <c r="B8" s="284"/>
      <c r="C8" s="284"/>
      <c r="D8" s="284"/>
      <c r="E8" s="284"/>
      <c r="F8" s="284"/>
      <c r="G8" s="284"/>
      <c r="H8" s="284"/>
      <c r="I8" s="284"/>
      <c r="J8" s="284"/>
      <c r="K8" s="284"/>
      <c r="L8" s="284"/>
      <c r="M8" s="284"/>
      <c r="N8" s="284"/>
      <c r="O8" s="284"/>
      <c r="P8" s="284"/>
      <c r="Q8" s="284"/>
      <c r="R8" s="284"/>
      <c r="S8" s="284"/>
      <c r="T8" s="284"/>
      <c r="U8" s="284"/>
      <c r="V8" s="284"/>
      <c r="W8" s="284"/>
      <c r="X8" s="284"/>
      <c r="Y8" s="284"/>
      <c r="Z8" s="284"/>
      <c r="AA8" s="284"/>
      <c r="AB8" s="284"/>
      <c r="AC8" s="284"/>
      <c r="AD8" s="284"/>
      <c r="AE8" s="284"/>
      <c r="AF8" s="285"/>
    </row>
    <row r="9" spans="1:33">
      <c r="A9" s="114"/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</row>
    <row r="10" spans="1:33">
      <c r="A10" s="69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</row>
    <row r="11" spans="1:33">
      <c r="A11" s="276" t="s">
        <v>1</v>
      </c>
      <c r="B11" s="288"/>
      <c r="C11" s="277"/>
      <c r="D11" s="281" t="s">
        <v>3</v>
      </c>
      <c r="E11" s="281" t="s">
        <v>5</v>
      </c>
      <c r="F11" s="278" t="s">
        <v>6</v>
      </c>
      <c r="G11" s="279"/>
      <c r="H11" s="278" t="s">
        <v>7</v>
      </c>
      <c r="I11" s="279"/>
      <c r="J11" s="276" t="s">
        <v>8</v>
      </c>
      <c r="K11" s="277"/>
      <c r="L11" s="276" t="s">
        <v>8</v>
      </c>
      <c r="M11" s="277"/>
      <c r="N11" s="276" t="s">
        <v>28</v>
      </c>
      <c r="O11" s="277"/>
      <c r="P11" s="276" t="s">
        <v>9</v>
      </c>
      <c r="Q11" s="277"/>
      <c r="R11" s="276" t="s">
        <v>10</v>
      </c>
      <c r="S11" s="277"/>
      <c r="T11" s="276" t="s">
        <v>10</v>
      </c>
      <c r="U11" s="277"/>
      <c r="V11" s="276" t="s">
        <v>29</v>
      </c>
      <c r="W11" s="277"/>
      <c r="X11" s="276" t="s">
        <v>11</v>
      </c>
      <c r="Y11" s="277"/>
      <c r="Z11" s="280" t="s">
        <v>22</v>
      </c>
      <c r="AA11" s="280"/>
      <c r="AB11" s="280"/>
      <c r="AC11" s="278" t="s">
        <v>12</v>
      </c>
      <c r="AD11" s="287"/>
      <c r="AE11" s="279"/>
      <c r="AF11" s="302" t="s">
        <v>23</v>
      </c>
    </row>
    <row r="12" spans="1:33">
      <c r="A12" s="71" t="s">
        <v>13</v>
      </c>
      <c r="B12" s="280" t="s">
        <v>2</v>
      </c>
      <c r="C12" s="280"/>
      <c r="D12" s="282"/>
      <c r="E12" s="282"/>
      <c r="F12" s="72" t="s">
        <v>14</v>
      </c>
      <c r="G12" s="72" t="s">
        <v>15</v>
      </c>
      <c r="H12" s="72" t="s">
        <v>4</v>
      </c>
      <c r="I12" s="72" t="s">
        <v>16</v>
      </c>
      <c r="J12" s="72" t="s">
        <v>14</v>
      </c>
      <c r="K12" s="72" t="s">
        <v>15</v>
      </c>
      <c r="L12" s="73" t="s">
        <v>17</v>
      </c>
      <c r="M12" s="73" t="s">
        <v>18</v>
      </c>
      <c r="N12" s="72" t="s">
        <v>14</v>
      </c>
      <c r="O12" s="72" t="s">
        <v>15</v>
      </c>
      <c r="P12" s="73" t="s">
        <v>17</v>
      </c>
      <c r="Q12" s="73" t="s">
        <v>18</v>
      </c>
      <c r="R12" s="72" t="s">
        <v>14</v>
      </c>
      <c r="S12" s="72" t="s">
        <v>15</v>
      </c>
      <c r="T12" s="73" t="s">
        <v>17</v>
      </c>
      <c r="U12" s="73" t="s">
        <v>18</v>
      </c>
      <c r="V12" s="72" t="s">
        <v>14</v>
      </c>
      <c r="W12" s="72" t="s">
        <v>15</v>
      </c>
      <c r="X12" s="73" t="s">
        <v>17</v>
      </c>
      <c r="Y12" s="73" t="s">
        <v>18</v>
      </c>
      <c r="Z12" s="73" t="s">
        <v>4</v>
      </c>
      <c r="AA12" s="73" t="s">
        <v>18</v>
      </c>
      <c r="AB12" s="73" t="s">
        <v>24</v>
      </c>
      <c r="AC12" s="72" t="s">
        <v>19</v>
      </c>
      <c r="AD12" s="72" t="s">
        <v>20</v>
      </c>
      <c r="AE12" s="72" t="s">
        <v>21</v>
      </c>
      <c r="AF12" s="399"/>
    </row>
    <row r="13" spans="1:33" ht="15.75">
      <c r="A13" s="30"/>
      <c r="B13" s="394" t="s">
        <v>293</v>
      </c>
      <c r="C13" s="395"/>
      <c r="D13" s="31" t="s">
        <v>33</v>
      </c>
      <c r="E13" s="32">
        <v>0.09</v>
      </c>
      <c r="F13" s="161">
        <f>F27*E13</f>
        <v>24367.3992</v>
      </c>
      <c r="G13" s="161">
        <f>$G$27*E13</f>
        <v>41582.114999999998</v>
      </c>
      <c r="H13" s="75"/>
      <c r="I13" s="76"/>
      <c r="J13" s="77"/>
      <c r="K13" s="77"/>
      <c r="L13" s="1"/>
      <c r="M13" s="78"/>
      <c r="N13" s="77"/>
      <c r="O13" s="77"/>
      <c r="P13" s="1"/>
      <c r="Q13" s="78"/>
      <c r="R13" s="77"/>
      <c r="S13" s="77"/>
      <c r="T13" s="1"/>
      <c r="U13" s="78"/>
      <c r="V13" s="77"/>
      <c r="W13" s="77"/>
      <c r="X13" s="1"/>
      <c r="Y13" s="79"/>
      <c r="Z13" s="33">
        <v>1</v>
      </c>
      <c r="AA13" s="33">
        <v>0</v>
      </c>
      <c r="AB13" s="75"/>
      <c r="AC13" s="79"/>
      <c r="AD13" s="79"/>
      <c r="AE13" s="79"/>
      <c r="AF13" s="80"/>
      <c r="AG13" s="66" t="s">
        <v>294</v>
      </c>
    </row>
    <row r="14" spans="1:33" ht="15.75">
      <c r="A14" s="30"/>
      <c r="B14" s="396" t="s">
        <v>295</v>
      </c>
      <c r="C14" s="397"/>
      <c r="D14" s="31" t="s">
        <v>33</v>
      </c>
      <c r="E14" s="32">
        <v>0.02</v>
      </c>
      <c r="F14" s="161">
        <f>F27*E14</f>
        <v>5414.9776000000002</v>
      </c>
      <c r="G14" s="161">
        <f t="shared" ref="G14:G26" si="0">$G$27*E14</f>
        <v>9240.4699999999993</v>
      </c>
      <c r="H14" s="75"/>
      <c r="I14" s="76"/>
      <c r="J14" s="77"/>
      <c r="K14" s="77"/>
      <c r="L14" s="1"/>
      <c r="M14" s="78"/>
      <c r="N14" s="77"/>
      <c r="O14" s="77"/>
      <c r="P14" s="1"/>
      <c r="Q14" s="78"/>
      <c r="R14" s="77"/>
      <c r="S14" s="77"/>
      <c r="T14" s="1"/>
      <c r="U14" s="78"/>
      <c r="V14" s="77"/>
      <c r="W14" s="77"/>
      <c r="X14" s="1"/>
      <c r="Y14" s="79"/>
      <c r="Z14" s="33">
        <v>1</v>
      </c>
      <c r="AA14" s="34">
        <v>0</v>
      </c>
      <c r="AB14" s="75"/>
      <c r="AC14" s="79"/>
      <c r="AD14" s="79"/>
      <c r="AE14" s="79"/>
      <c r="AF14" s="80"/>
    </row>
    <row r="15" spans="1:33" ht="18" customHeight="1">
      <c r="A15" s="30"/>
      <c r="B15" s="394" t="s">
        <v>296</v>
      </c>
      <c r="C15" s="395"/>
      <c r="D15" s="31" t="s">
        <v>33</v>
      </c>
      <c r="E15" s="32">
        <v>0.13</v>
      </c>
      <c r="F15" s="161">
        <f>F27*E15</f>
        <v>35197.354400000004</v>
      </c>
      <c r="G15" s="161">
        <f t="shared" si="0"/>
        <v>60063.055</v>
      </c>
      <c r="H15" s="75"/>
      <c r="I15" s="76"/>
      <c r="J15" s="77"/>
      <c r="K15" s="77"/>
      <c r="L15" s="1"/>
      <c r="M15" s="78"/>
      <c r="N15" s="77"/>
      <c r="O15" s="77"/>
      <c r="P15" s="1"/>
      <c r="Q15" s="78"/>
      <c r="R15" s="77"/>
      <c r="S15" s="77"/>
      <c r="T15" s="1"/>
      <c r="U15" s="78"/>
      <c r="V15" s="77"/>
      <c r="W15" s="77"/>
      <c r="X15" s="1"/>
      <c r="Y15" s="79"/>
      <c r="Z15" s="33">
        <v>1</v>
      </c>
      <c r="AA15" s="33">
        <v>0</v>
      </c>
      <c r="AB15" s="75"/>
      <c r="AC15" s="79"/>
      <c r="AD15" s="79"/>
      <c r="AE15" s="79"/>
      <c r="AF15" s="80"/>
    </row>
    <row r="16" spans="1:33" ht="17.25" customHeight="1">
      <c r="A16" s="30"/>
      <c r="B16" s="394" t="s">
        <v>224</v>
      </c>
      <c r="C16" s="395"/>
      <c r="D16" s="31" t="s">
        <v>33</v>
      </c>
      <c r="E16" s="32">
        <v>0.05</v>
      </c>
      <c r="F16" s="161">
        <f>F27*E16</f>
        <v>13537.444000000001</v>
      </c>
      <c r="G16" s="161">
        <f t="shared" si="0"/>
        <v>23101.175000000003</v>
      </c>
      <c r="H16" s="75"/>
      <c r="I16" s="76"/>
      <c r="J16" s="77"/>
      <c r="K16" s="77"/>
      <c r="L16" s="1"/>
      <c r="M16" s="78"/>
      <c r="N16" s="77"/>
      <c r="O16" s="77"/>
      <c r="P16" s="1"/>
      <c r="Q16" s="78"/>
      <c r="R16" s="77"/>
      <c r="S16" s="77"/>
      <c r="T16" s="1"/>
      <c r="U16" s="78"/>
      <c r="V16" s="77"/>
      <c r="W16" s="77"/>
      <c r="X16" s="1"/>
      <c r="Y16" s="79"/>
      <c r="Z16" s="33">
        <v>1</v>
      </c>
      <c r="AA16" s="33">
        <v>0</v>
      </c>
      <c r="AB16" s="75"/>
      <c r="AC16" s="79"/>
      <c r="AD16" s="79"/>
      <c r="AE16" s="79"/>
      <c r="AF16" s="80"/>
    </row>
    <row r="17" spans="1:32" ht="18" customHeight="1">
      <c r="A17" s="30"/>
      <c r="B17" s="394" t="s">
        <v>297</v>
      </c>
      <c r="C17" s="395"/>
      <c r="D17" s="31" t="s">
        <v>33</v>
      </c>
      <c r="E17" s="32">
        <v>0.09</v>
      </c>
      <c r="F17" s="161">
        <f>F27*E17</f>
        <v>24367.3992</v>
      </c>
      <c r="G17" s="161">
        <f t="shared" si="0"/>
        <v>41582.114999999998</v>
      </c>
      <c r="H17" s="75"/>
      <c r="I17" s="76"/>
      <c r="J17" s="77"/>
      <c r="K17" s="77"/>
      <c r="L17" s="1"/>
      <c r="M17" s="78"/>
      <c r="N17" s="77"/>
      <c r="O17" s="77"/>
      <c r="P17" s="1"/>
      <c r="Q17" s="78"/>
      <c r="R17" s="77"/>
      <c r="S17" s="77"/>
      <c r="T17" s="1"/>
      <c r="U17" s="78"/>
      <c r="V17" s="77"/>
      <c r="W17" s="77"/>
      <c r="X17" s="1"/>
      <c r="Y17" s="79"/>
      <c r="Z17" s="33">
        <v>0</v>
      </c>
      <c r="AA17" s="33">
        <v>0</v>
      </c>
      <c r="AB17" s="75"/>
      <c r="AC17" s="79"/>
      <c r="AD17" s="79"/>
      <c r="AE17" s="79"/>
      <c r="AF17" s="80"/>
    </row>
    <row r="18" spans="1:32" ht="15.75">
      <c r="A18" s="30"/>
      <c r="B18" s="394" t="s">
        <v>298</v>
      </c>
      <c r="C18" s="395"/>
      <c r="D18" s="31" t="s">
        <v>33</v>
      </c>
      <c r="E18" s="32">
        <v>0.09</v>
      </c>
      <c r="F18" s="161">
        <f t="shared" ref="F18:F26" si="1">$F$27*E18</f>
        <v>24367.3992</v>
      </c>
      <c r="G18" s="161">
        <f t="shared" si="0"/>
        <v>41582.114999999998</v>
      </c>
      <c r="H18" s="75"/>
      <c r="I18" s="76"/>
      <c r="J18" s="77"/>
      <c r="K18" s="77"/>
      <c r="L18" s="1"/>
      <c r="M18" s="78"/>
      <c r="N18" s="77"/>
      <c r="O18" s="77"/>
      <c r="P18" s="1"/>
      <c r="Q18" s="78"/>
      <c r="R18" s="77"/>
      <c r="S18" s="77"/>
      <c r="T18" s="1"/>
      <c r="U18" s="78"/>
      <c r="V18" s="77"/>
      <c r="W18" s="77"/>
      <c r="X18" s="1"/>
      <c r="Y18" s="79"/>
      <c r="Z18" s="35">
        <v>0</v>
      </c>
      <c r="AA18" s="35">
        <v>0</v>
      </c>
      <c r="AB18" s="75"/>
      <c r="AC18" s="79"/>
      <c r="AD18" s="79"/>
      <c r="AE18" s="79"/>
      <c r="AF18" s="80"/>
    </row>
    <row r="19" spans="1:32" ht="15.75">
      <c r="A19" s="30"/>
      <c r="B19" s="162"/>
      <c r="C19" s="36" t="s">
        <v>299</v>
      </c>
      <c r="D19" s="31" t="s">
        <v>33</v>
      </c>
      <c r="E19" s="32">
        <v>0.09</v>
      </c>
      <c r="F19" s="161">
        <f t="shared" si="1"/>
        <v>24367.3992</v>
      </c>
      <c r="G19" s="161">
        <f t="shared" si="0"/>
        <v>41582.114999999998</v>
      </c>
      <c r="H19" s="163"/>
      <c r="I19" s="164"/>
      <c r="J19" s="165"/>
      <c r="K19" s="165"/>
      <c r="L19" s="166"/>
      <c r="M19" s="167"/>
      <c r="N19" s="165"/>
      <c r="O19" s="165"/>
      <c r="P19" s="166"/>
      <c r="Q19" s="167"/>
      <c r="R19" s="165"/>
      <c r="S19" s="165"/>
      <c r="T19" s="166"/>
      <c r="U19" s="167"/>
      <c r="V19" s="165"/>
      <c r="W19" s="165"/>
      <c r="X19" s="166"/>
      <c r="Y19" s="164"/>
      <c r="Z19" s="35">
        <v>1</v>
      </c>
      <c r="AA19" s="35">
        <v>1</v>
      </c>
      <c r="AB19" s="163"/>
      <c r="AC19" s="79"/>
      <c r="AD19" s="79"/>
      <c r="AE19" s="79"/>
      <c r="AF19" s="80"/>
    </row>
    <row r="20" spans="1:32" ht="15.75">
      <c r="A20" s="30"/>
      <c r="B20" s="162"/>
      <c r="C20" s="36" t="s">
        <v>300</v>
      </c>
      <c r="D20" s="31" t="s">
        <v>33</v>
      </c>
      <c r="E20" s="32">
        <v>0.02</v>
      </c>
      <c r="F20" s="161">
        <f t="shared" si="1"/>
        <v>5414.9776000000002</v>
      </c>
      <c r="G20" s="161">
        <f t="shared" si="0"/>
        <v>9240.4699999999993</v>
      </c>
      <c r="H20" s="163"/>
      <c r="I20" s="164"/>
      <c r="J20" s="165"/>
      <c r="K20" s="165"/>
      <c r="L20" s="166"/>
      <c r="M20" s="167"/>
      <c r="N20" s="165"/>
      <c r="O20" s="165"/>
      <c r="P20" s="166"/>
      <c r="Q20" s="167"/>
      <c r="R20" s="165"/>
      <c r="S20" s="165"/>
      <c r="T20" s="166"/>
      <c r="U20" s="167"/>
      <c r="V20" s="165"/>
      <c r="W20" s="165"/>
      <c r="X20" s="166"/>
      <c r="Y20" s="164"/>
      <c r="Z20" s="33">
        <v>1</v>
      </c>
      <c r="AA20" s="33">
        <v>1</v>
      </c>
      <c r="AB20" s="163"/>
      <c r="AC20" s="79"/>
      <c r="AD20" s="79"/>
      <c r="AE20" s="79"/>
      <c r="AF20" s="80"/>
    </row>
    <row r="21" spans="1:32" ht="15.75">
      <c r="A21" s="30"/>
      <c r="B21" s="168"/>
      <c r="C21" s="36" t="s">
        <v>328</v>
      </c>
      <c r="D21" s="31" t="s">
        <v>33</v>
      </c>
      <c r="E21" s="32">
        <v>0.09</v>
      </c>
      <c r="F21" s="161">
        <f t="shared" si="1"/>
        <v>24367.3992</v>
      </c>
      <c r="G21" s="161">
        <f t="shared" si="0"/>
        <v>41582.114999999998</v>
      </c>
      <c r="H21" s="163"/>
      <c r="I21" s="164"/>
      <c r="J21" s="165"/>
      <c r="K21" s="165"/>
      <c r="L21" s="166"/>
      <c r="M21" s="167"/>
      <c r="N21" s="165"/>
      <c r="O21" s="165"/>
      <c r="P21" s="166"/>
      <c r="Q21" s="167"/>
      <c r="R21" s="165"/>
      <c r="S21" s="165"/>
      <c r="T21" s="166"/>
      <c r="U21" s="167"/>
      <c r="V21" s="165"/>
      <c r="W21" s="165"/>
      <c r="X21" s="166"/>
      <c r="Y21" s="164"/>
      <c r="Z21" s="33">
        <v>1</v>
      </c>
      <c r="AA21" s="33">
        <v>0</v>
      </c>
      <c r="AB21" s="163"/>
      <c r="AC21" s="79"/>
      <c r="AD21" s="79"/>
      <c r="AE21" s="79"/>
      <c r="AF21" s="80"/>
    </row>
    <row r="22" spans="1:32" ht="15.75">
      <c r="A22" s="169"/>
      <c r="B22" s="170"/>
      <c r="C22" s="171" t="s">
        <v>301</v>
      </c>
      <c r="D22" s="172" t="s">
        <v>33</v>
      </c>
      <c r="E22" s="173">
        <v>0.05</v>
      </c>
      <c r="F22" s="161">
        <f t="shared" si="1"/>
        <v>13537.444000000001</v>
      </c>
      <c r="G22" s="161">
        <f t="shared" si="0"/>
        <v>23101.175000000003</v>
      </c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169">
        <v>270</v>
      </c>
      <c r="AA22" s="169">
        <v>50</v>
      </c>
      <c r="AB22" s="69"/>
      <c r="AC22" s="174"/>
      <c r="AD22" s="174"/>
      <c r="AE22" s="174"/>
      <c r="AF22" s="174"/>
    </row>
    <row r="23" spans="1:32" ht="15.75">
      <c r="A23" s="169"/>
      <c r="B23" s="175"/>
      <c r="C23" s="171" t="s">
        <v>302</v>
      </c>
      <c r="D23" s="172" t="s">
        <v>33</v>
      </c>
      <c r="E23" s="173">
        <v>0.02</v>
      </c>
      <c r="F23" s="161">
        <f t="shared" si="1"/>
        <v>5414.9776000000002</v>
      </c>
      <c r="G23" s="161">
        <f t="shared" si="0"/>
        <v>9240.4699999999993</v>
      </c>
      <c r="H23" s="69" t="s">
        <v>98</v>
      </c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169">
        <v>1</v>
      </c>
      <c r="AA23" s="169">
        <v>0</v>
      </c>
      <c r="AB23" s="69"/>
      <c r="AC23" s="174"/>
      <c r="AD23" s="174"/>
      <c r="AE23" s="174"/>
      <c r="AF23" s="174"/>
    </row>
    <row r="24" spans="1:32" ht="15.75">
      <c r="A24" s="176"/>
      <c r="B24" s="175"/>
      <c r="C24" s="171" t="s">
        <v>303</v>
      </c>
      <c r="D24" s="172" t="s">
        <v>33</v>
      </c>
      <c r="E24" s="177">
        <v>0.08</v>
      </c>
      <c r="F24" s="178">
        <f>F27*E24</f>
        <v>21659.910400000001</v>
      </c>
      <c r="G24" s="178">
        <f t="shared" si="0"/>
        <v>36961.879999999997</v>
      </c>
      <c r="Z24" s="179">
        <v>1</v>
      </c>
      <c r="AA24" s="180">
        <v>1</v>
      </c>
      <c r="AC24" s="181"/>
      <c r="AD24" s="181"/>
      <c r="AE24" s="181"/>
      <c r="AF24" s="182"/>
    </row>
    <row r="25" spans="1:32" ht="15.75">
      <c r="A25" s="176"/>
      <c r="B25" s="183"/>
      <c r="C25" s="171" t="s">
        <v>329</v>
      </c>
      <c r="D25" s="172" t="s">
        <v>33</v>
      </c>
      <c r="E25" s="173">
        <v>0.09</v>
      </c>
      <c r="F25" s="161">
        <f t="shared" si="1"/>
        <v>24367.3992</v>
      </c>
      <c r="G25" s="161">
        <f t="shared" si="0"/>
        <v>41582.114999999998</v>
      </c>
      <c r="H25" s="182"/>
      <c r="I25" s="182"/>
      <c r="J25" s="182"/>
      <c r="K25" s="182"/>
      <c r="L25" s="182"/>
      <c r="M25" s="182"/>
      <c r="N25" s="182"/>
      <c r="O25" s="182"/>
      <c r="P25" s="182"/>
      <c r="Q25" s="182"/>
      <c r="R25" s="182"/>
      <c r="S25" s="182"/>
      <c r="T25" s="182"/>
      <c r="U25" s="182"/>
      <c r="V25" s="182"/>
      <c r="W25" s="182"/>
      <c r="X25" s="182"/>
      <c r="Y25" s="182"/>
      <c r="Z25" s="169">
        <v>1</v>
      </c>
      <c r="AA25" s="176">
        <v>0</v>
      </c>
      <c r="AB25" s="182"/>
      <c r="AC25" s="182"/>
      <c r="AD25" s="182"/>
      <c r="AE25" s="182"/>
      <c r="AF25" s="182"/>
    </row>
    <row r="26" spans="1:32" ht="15.75">
      <c r="A26" s="176"/>
      <c r="B26" s="183"/>
      <c r="C26" s="171" t="s">
        <v>330</v>
      </c>
      <c r="D26" s="172" t="s">
        <v>33</v>
      </c>
      <c r="E26" s="173">
        <v>0.09</v>
      </c>
      <c r="F26" s="161">
        <f t="shared" si="1"/>
        <v>24367.3992</v>
      </c>
      <c r="G26" s="161">
        <f t="shared" si="0"/>
        <v>41582.114999999998</v>
      </c>
      <c r="H26" s="182"/>
      <c r="I26" s="182"/>
      <c r="J26" s="182"/>
      <c r="K26" s="182"/>
      <c r="L26" s="182"/>
      <c r="M26" s="182"/>
      <c r="N26" s="182"/>
      <c r="O26" s="182"/>
      <c r="P26" s="182"/>
      <c r="Q26" s="182"/>
      <c r="R26" s="182"/>
      <c r="S26" s="182"/>
      <c r="T26" s="182"/>
      <c r="U26" s="182"/>
      <c r="V26" s="182"/>
      <c r="W26" s="182"/>
      <c r="X26" s="182"/>
      <c r="Y26" s="182"/>
      <c r="Z26" s="169">
        <v>1</v>
      </c>
      <c r="AA26" s="176">
        <v>0</v>
      </c>
      <c r="AB26" s="182"/>
      <c r="AC26" s="182"/>
      <c r="AD26" s="182"/>
      <c r="AE26" s="182"/>
      <c r="AF26" s="182"/>
    </row>
    <row r="27" spans="1:32" ht="15.75">
      <c r="C27" s="184" t="s">
        <v>304</v>
      </c>
      <c r="E27" s="185">
        <v>1</v>
      </c>
      <c r="F27" s="186">
        <v>270748.88</v>
      </c>
      <c r="G27" s="186">
        <v>462023.5</v>
      </c>
      <c r="Z27" s="66">
        <f>SUM(Z13:Z26)</f>
        <v>281</v>
      </c>
      <c r="AA27" s="66">
        <f>SUM(AA13:AA26)</f>
        <v>53</v>
      </c>
    </row>
    <row r="31" spans="1:32">
      <c r="F31" s="66" t="s">
        <v>294</v>
      </c>
    </row>
    <row r="35" spans="1:256" ht="15.75">
      <c r="C35" s="184"/>
      <c r="AA35" s="184"/>
      <c r="AB35" s="184"/>
      <c r="AC35" s="184"/>
      <c r="AD35" s="184"/>
      <c r="AE35" s="184"/>
    </row>
    <row r="36" spans="1:256" ht="15.75">
      <c r="C36" s="184"/>
      <c r="AA36" s="184"/>
      <c r="AB36" s="184"/>
      <c r="AC36" s="184"/>
      <c r="AD36" s="184"/>
      <c r="AE36" s="184"/>
    </row>
    <row r="46" spans="1:256" s="88" customFormat="1">
      <c r="A46" s="66"/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66"/>
      <c r="AN46" s="66"/>
      <c r="AO46" s="66"/>
      <c r="AP46" s="66"/>
      <c r="AQ46" s="66"/>
      <c r="AR46" s="66"/>
      <c r="AS46" s="66"/>
      <c r="AT46" s="66"/>
      <c r="AU46" s="66"/>
      <c r="AV46" s="66"/>
      <c r="AW46" s="66"/>
      <c r="AX46" s="66"/>
      <c r="AY46" s="66"/>
      <c r="AZ46" s="66"/>
      <c r="BA46" s="66"/>
      <c r="BB46" s="66"/>
      <c r="BC46" s="66"/>
      <c r="BD46" s="66"/>
      <c r="BE46" s="66"/>
      <c r="BF46" s="66"/>
      <c r="BG46" s="66"/>
      <c r="BH46" s="66"/>
      <c r="BI46" s="66"/>
      <c r="BJ46" s="66"/>
      <c r="BK46" s="66"/>
      <c r="BL46" s="66"/>
      <c r="BM46" s="66"/>
      <c r="BN46" s="66"/>
      <c r="BO46" s="66"/>
      <c r="BP46" s="66"/>
      <c r="BQ46" s="66"/>
      <c r="BR46" s="66"/>
      <c r="BS46" s="66"/>
      <c r="BT46" s="66"/>
      <c r="BU46" s="66"/>
      <c r="BV46" s="66"/>
      <c r="BW46" s="66"/>
      <c r="BX46" s="66"/>
      <c r="BY46" s="66"/>
      <c r="BZ46" s="66"/>
      <c r="CA46" s="66"/>
      <c r="CB46" s="66"/>
      <c r="CC46" s="66"/>
      <c r="CD46" s="66"/>
      <c r="CE46" s="66"/>
      <c r="CF46" s="66"/>
      <c r="CG46" s="66"/>
      <c r="CH46" s="66"/>
      <c r="CI46" s="66"/>
      <c r="CJ46" s="66"/>
      <c r="CK46" s="66"/>
      <c r="CL46" s="66"/>
      <c r="CM46" s="66"/>
      <c r="CN46" s="66"/>
      <c r="CO46" s="66"/>
      <c r="CP46" s="66"/>
      <c r="CQ46" s="66"/>
      <c r="CR46" s="66"/>
      <c r="CS46" s="66"/>
      <c r="CT46" s="66"/>
      <c r="CU46" s="66"/>
      <c r="CV46" s="66"/>
      <c r="CW46" s="66"/>
      <c r="CX46" s="66"/>
      <c r="CY46" s="66"/>
      <c r="CZ46" s="66"/>
      <c r="DA46" s="66"/>
      <c r="DB46" s="66"/>
      <c r="DC46" s="66"/>
      <c r="DD46" s="66"/>
      <c r="DE46" s="66"/>
      <c r="DF46" s="66"/>
      <c r="DG46" s="66"/>
      <c r="DH46" s="66"/>
      <c r="DI46" s="66"/>
      <c r="DJ46" s="66"/>
      <c r="DK46" s="66"/>
      <c r="DL46" s="66"/>
      <c r="DM46" s="66"/>
      <c r="DN46" s="66"/>
      <c r="DO46" s="66"/>
      <c r="DP46" s="66"/>
      <c r="DQ46" s="66"/>
      <c r="DR46" s="66"/>
      <c r="DS46" s="66"/>
      <c r="DT46" s="66"/>
      <c r="DU46" s="66"/>
      <c r="DV46" s="66"/>
      <c r="DW46" s="66"/>
      <c r="DX46" s="66"/>
      <c r="DY46" s="66"/>
      <c r="DZ46" s="66"/>
      <c r="EA46" s="66"/>
      <c r="EB46" s="66"/>
      <c r="EC46" s="66"/>
      <c r="ED46" s="66"/>
      <c r="EE46" s="66"/>
      <c r="EF46" s="66"/>
      <c r="EG46" s="66"/>
      <c r="EH46" s="66"/>
      <c r="EI46" s="66"/>
      <c r="EJ46" s="66"/>
      <c r="EK46" s="66"/>
      <c r="EL46" s="66"/>
      <c r="EM46" s="66"/>
      <c r="EN46" s="66"/>
      <c r="EO46" s="66"/>
      <c r="EP46" s="66"/>
      <c r="EQ46" s="66"/>
      <c r="ER46" s="66"/>
      <c r="ES46" s="66"/>
      <c r="ET46" s="66"/>
      <c r="EU46" s="66"/>
      <c r="EV46" s="66"/>
      <c r="EW46" s="66"/>
      <c r="EX46" s="66"/>
      <c r="EY46" s="66"/>
      <c r="EZ46" s="66"/>
      <c r="FA46" s="66"/>
      <c r="FB46" s="66"/>
      <c r="FC46" s="66"/>
      <c r="FD46" s="66"/>
      <c r="FE46" s="66"/>
      <c r="FF46" s="66"/>
      <c r="FG46" s="66"/>
      <c r="FH46" s="66"/>
      <c r="FI46" s="66"/>
      <c r="FJ46" s="66"/>
      <c r="FK46" s="66"/>
      <c r="FL46" s="66"/>
      <c r="FM46" s="66"/>
      <c r="FN46" s="66"/>
      <c r="FO46" s="66"/>
      <c r="FP46" s="66"/>
      <c r="FQ46" s="66"/>
      <c r="FR46" s="66"/>
      <c r="FS46" s="66"/>
      <c r="FT46" s="66"/>
      <c r="FU46" s="66"/>
      <c r="FV46" s="66"/>
      <c r="FW46" s="66"/>
      <c r="FX46" s="66"/>
      <c r="FY46" s="66"/>
      <c r="FZ46" s="66"/>
      <c r="GA46" s="66"/>
      <c r="GB46" s="66"/>
      <c r="GC46" s="66"/>
      <c r="GD46" s="66"/>
      <c r="GE46" s="66"/>
      <c r="GF46" s="66"/>
      <c r="GG46" s="66"/>
      <c r="GH46" s="66"/>
      <c r="GI46" s="66"/>
      <c r="GJ46" s="66"/>
      <c r="GK46" s="66"/>
      <c r="GL46" s="66"/>
      <c r="GM46" s="66"/>
      <c r="GN46" s="66"/>
      <c r="GO46" s="66"/>
      <c r="GP46" s="66"/>
      <c r="GQ46" s="66"/>
      <c r="GR46" s="66"/>
      <c r="GS46" s="66"/>
      <c r="GT46" s="66"/>
      <c r="GU46" s="66"/>
      <c r="GV46" s="66"/>
      <c r="GW46" s="66"/>
      <c r="GX46" s="66"/>
      <c r="GY46" s="66"/>
      <c r="GZ46" s="66"/>
      <c r="HA46" s="66"/>
      <c r="HB46" s="66"/>
      <c r="HC46" s="66"/>
      <c r="HD46" s="66"/>
      <c r="HE46" s="66"/>
      <c r="HF46" s="66"/>
      <c r="HG46" s="66"/>
      <c r="HH46" s="66"/>
      <c r="HI46" s="66"/>
      <c r="HJ46" s="66"/>
      <c r="HK46" s="66"/>
      <c r="HL46" s="66"/>
      <c r="HM46" s="66"/>
      <c r="HN46" s="66"/>
      <c r="HO46" s="66"/>
      <c r="HP46" s="66"/>
      <c r="HQ46" s="66"/>
      <c r="HR46" s="66"/>
      <c r="HS46" s="66"/>
      <c r="HT46" s="66"/>
      <c r="HU46" s="66"/>
      <c r="HV46" s="66"/>
      <c r="HW46" s="66"/>
      <c r="HX46" s="66"/>
      <c r="HY46" s="66"/>
      <c r="HZ46" s="66"/>
      <c r="IA46" s="66"/>
      <c r="IB46" s="66"/>
      <c r="IC46" s="66"/>
      <c r="ID46" s="66"/>
      <c r="IE46" s="66"/>
      <c r="IF46" s="66"/>
      <c r="IG46" s="66"/>
      <c r="IH46" s="66"/>
      <c r="II46" s="66"/>
      <c r="IJ46" s="66"/>
      <c r="IK46" s="66"/>
      <c r="IL46" s="66"/>
      <c r="IM46" s="66"/>
      <c r="IN46" s="66"/>
      <c r="IO46" s="66"/>
      <c r="IP46" s="66"/>
      <c r="IQ46" s="66"/>
      <c r="IR46" s="66"/>
      <c r="IS46" s="66"/>
      <c r="IT46" s="66"/>
      <c r="IU46" s="66"/>
      <c r="IV46" s="66"/>
    </row>
    <row r="47" spans="1:256" s="67" customFormat="1">
      <c r="A47" s="66"/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66"/>
      <c r="AK47" s="66"/>
      <c r="AL47" s="66"/>
      <c r="AM47" s="66"/>
      <c r="AN47" s="66"/>
      <c r="AO47" s="66"/>
      <c r="AP47" s="66"/>
      <c r="AQ47" s="66"/>
      <c r="AR47" s="66"/>
      <c r="AS47" s="66"/>
      <c r="AT47" s="66"/>
      <c r="AU47" s="66"/>
      <c r="AV47" s="66"/>
      <c r="AW47" s="66"/>
      <c r="AX47" s="66"/>
      <c r="AY47" s="66"/>
      <c r="AZ47" s="66"/>
      <c r="BA47" s="66"/>
      <c r="BB47" s="66"/>
      <c r="BC47" s="66"/>
      <c r="BD47" s="66"/>
      <c r="BE47" s="66"/>
      <c r="BF47" s="66"/>
      <c r="BG47" s="66"/>
      <c r="BH47" s="66"/>
      <c r="BI47" s="66"/>
      <c r="BJ47" s="66"/>
      <c r="BK47" s="66"/>
      <c r="BL47" s="66"/>
      <c r="BM47" s="66"/>
      <c r="BN47" s="66"/>
      <c r="BO47" s="66"/>
      <c r="BP47" s="66"/>
      <c r="BQ47" s="66"/>
      <c r="BR47" s="66"/>
      <c r="BS47" s="66"/>
      <c r="BT47" s="66"/>
      <c r="BU47" s="66"/>
      <c r="BV47" s="66"/>
      <c r="BW47" s="66"/>
      <c r="BX47" s="66"/>
      <c r="BY47" s="66"/>
      <c r="BZ47" s="66"/>
      <c r="CA47" s="66"/>
      <c r="CB47" s="66"/>
      <c r="CC47" s="66"/>
      <c r="CD47" s="66"/>
      <c r="CE47" s="66"/>
      <c r="CF47" s="66"/>
      <c r="CG47" s="66"/>
      <c r="CH47" s="66"/>
      <c r="CI47" s="66"/>
      <c r="CJ47" s="66"/>
      <c r="CK47" s="66"/>
      <c r="CL47" s="66"/>
      <c r="CM47" s="66"/>
      <c r="CN47" s="66"/>
      <c r="CO47" s="66"/>
      <c r="CP47" s="66"/>
      <c r="CQ47" s="66"/>
      <c r="CR47" s="66"/>
      <c r="CS47" s="66"/>
      <c r="CT47" s="66"/>
      <c r="CU47" s="66"/>
      <c r="CV47" s="66"/>
      <c r="CW47" s="66"/>
      <c r="CX47" s="66"/>
      <c r="CY47" s="66"/>
      <c r="CZ47" s="66"/>
      <c r="DA47" s="66"/>
      <c r="DB47" s="66"/>
      <c r="DC47" s="66"/>
      <c r="DD47" s="66"/>
      <c r="DE47" s="66"/>
      <c r="DF47" s="66"/>
      <c r="DG47" s="66"/>
      <c r="DH47" s="66"/>
      <c r="DI47" s="66"/>
      <c r="DJ47" s="66"/>
      <c r="DK47" s="66"/>
      <c r="DL47" s="66"/>
      <c r="DM47" s="66"/>
      <c r="DN47" s="66"/>
      <c r="DO47" s="66"/>
      <c r="DP47" s="66"/>
      <c r="DQ47" s="66"/>
      <c r="DR47" s="66"/>
      <c r="DS47" s="66"/>
      <c r="DT47" s="66"/>
      <c r="DU47" s="66"/>
      <c r="DV47" s="66"/>
      <c r="DW47" s="66"/>
      <c r="DX47" s="66"/>
      <c r="DY47" s="66"/>
      <c r="DZ47" s="66"/>
      <c r="EA47" s="66"/>
      <c r="EB47" s="66"/>
      <c r="EC47" s="66"/>
      <c r="ED47" s="66"/>
      <c r="EE47" s="66"/>
      <c r="EF47" s="66"/>
      <c r="EG47" s="66"/>
      <c r="EH47" s="66"/>
      <c r="EI47" s="66"/>
      <c r="EJ47" s="66"/>
      <c r="EK47" s="66"/>
      <c r="EL47" s="66"/>
      <c r="EM47" s="66"/>
      <c r="EN47" s="66"/>
      <c r="EO47" s="66"/>
      <c r="EP47" s="66"/>
      <c r="EQ47" s="66"/>
      <c r="ER47" s="66"/>
      <c r="ES47" s="66"/>
      <c r="ET47" s="66"/>
      <c r="EU47" s="66"/>
      <c r="EV47" s="66"/>
      <c r="EW47" s="66"/>
      <c r="EX47" s="66"/>
      <c r="EY47" s="66"/>
      <c r="EZ47" s="66"/>
      <c r="FA47" s="66"/>
      <c r="FB47" s="66"/>
      <c r="FC47" s="66"/>
      <c r="FD47" s="66"/>
      <c r="FE47" s="66"/>
      <c r="FF47" s="66"/>
      <c r="FG47" s="66"/>
      <c r="FH47" s="66"/>
      <c r="FI47" s="66"/>
      <c r="FJ47" s="66"/>
      <c r="FK47" s="66"/>
      <c r="FL47" s="66"/>
      <c r="FM47" s="66"/>
      <c r="FN47" s="66"/>
      <c r="FO47" s="66"/>
      <c r="FP47" s="66"/>
      <c r="FQ47" s="66"/>
      <c r="FR47" s="66"/>
      <c r="FS47" s="66"/>
      <c r="FT47" s="66"/>
      <c r="FU47" s="66"/>
      <c r="FV47" s="66"/>
      <c r="FW47" s="66"/>
      <c r="FX47" s="66"/>
      <c r="FY47" s="66"/>
      <c r="FZ47" s="66"/>
      <c r="GA47" s="66"/>
      <c r="GB47" s="66"/>
      <c r="GC47" s="66"/>
      <c r="GD47" s="66"/>
      <c r="GE47" s="66"/>
      <c r="GF47" s="66"/>
      <c r="GG47" s="66"/>
      <c r="GH47" s="66"/>
      <c r="GI47" s="66"/>
      <c r="GJ47" s="66"/>
      <c r="GK47" s="66"/>
      <c r="GL47" s="66"/>
      <c r="GM47" s="66"/>
      <c r="GN47" s="66"/>
      <c r="GO47" s="66"/>
      <c r="GP47" s="66"/>
      <c r="GQ47" s="66"/>
      <c r="GR47" s="66"/>
      <c r="GS47" s="66"/>
      <c r="GT47" s="66"/>
      <c r="GU47" s="66"/>
      <c r="GV47" s="66"/>
      <c r="GW47" s="66"/>
      <c r="GX47" s="66"/>
      <c r="GY47" s="66"/>
      <c r="GZ47" s="66"/>
      <c r="HA47" s="66"/>
      <c r="HB47" s="66"/>
      <c r="HC47" s="66"/>
      <c r="HD47" s="66"/>
      <c r="HE47" s="66"/>
      <c r="HF47" s="66"/>
      <c r="HG47" s="66"/>
      <c r="HH47" s="66"/>
      <c r="HI47" s="66"/>
      <c r="HJ47" s="66"/>
      <c r="HK47" s="66"/>
      <c r="HL47" s="66"/>
      <c r="HM47" s="66"/>
      <c r="HN47" s="66"/>
      <c r="HO47" s="66"/>
      <c r="HP47" s="66"/>
      <c r="HQ47" s="66"/>
      <c r="HR47" s="66"/>
      <c r="HS47" s="66"/>
      <c r="HT47" s="66"/>
      <c r="HU47" s="66"/>
      <c r="HV47" s="66"/>
      <c r="HW47" s="66"/>
      <c r="HX47" s="66"/>
      <c r="HY47" s="66"/>
      <c r="HZ47" s="66"/>
      <c r="IA47" s="66"/>
      <c r="IB47" s="66"/>
      <c r="IC47" s="66"/>
      <c r="ID47" s="66"/>
      <c r="IE47" s="66"/>
      <c r="IF47" s="66"/>
      <c r="IG47" s="66"/>
      <c r="IH47" s="66"/>
      <c r="II47" s="66"/>
      <c r="IJ47" s="66"/>
      <c r="IK47" s="66"/>
      <c r="IL47" s="66"/>
      <c r="IM47" s="66"/>
      <c r="IN47" s="66"/>
      <c r="IO47" s="66"/>
      <c r="IP47" s="66"/>
      <c r="IQ47" s="66"/>
      <c r="IR47" s="66"/>
      <c r="IS47" s="66"/>
      <c r="IT47" s="66"/>
      <c r="IU47" s="66"/>
      <c r="IV47" s="66"/>
    </row>
    <row r="48" spans="1:256" s="69" customFormat="1">
      <c r="A48" s="66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6"/>
      <c r="AO48" s="66"/>
      <c r="AP48" s="66"/>
      <c r="AQ48" s="66"/>
      <c r="AR48" s="66"/>
      <c r="AS48" s="66"/>
      <c r="AT48" s="66"/>
      <c r="AU48" s="66"/>
      <c r="AV48" s="66"/>
      <c r="AW48" s="66"/>
      <c r="AX48" s="66"/>
      <c r="AY48" s="66"/>
      <c r="AZ48" s="66"/>
      <c r="BA48" s="66"/>
      <c r="BB48" s="66"/>
      <c r="BC48" s="66"/>
      <c r="BD48" s="66"/>
      <c r="BE48" s="66"/>
      <c r="BF48" s="66"/>
      <c r="BG48" s="66"/>
      <c r="BH48" s="66"/>
      <c r="BI48" s="66"/>
      <c r="BJ48" s="66"/>
      <c r="BK48" s="66"/>
      <c r="BL48" s="66"/>
      <c r="BM48" s="66"/>
      <c r="BN48" s="66"/>
      <c r="BO48" s="66"/>
      <c r="BP48" s="66"/>
      <c r="BQ48" s="66"/>
      <c r="BR48" s="66"/>
      <c r="BS48" s="66"/>
      <c r="BT48" s="66"/>
      <c r="BU48" s="66"/>
      <c r="BV48" s="66"/>
      <c r="BW48" s="66"/>
      <c r="BX48" s="66"/>
      <c r="BY48" s="66"/>
      <c r="BZ48" s="66"/>
      <c r="CA48" s="66"/>
      <c r="CB48" s="66"/>
      <c r="CC48" s="66"/>
      <c r="CD48" s="66"/>
      <c r="CE48" s="66"/>
      <c r="CF48" s="66"/>
      <c r="CG48" s="66"/>
      <c r="CH48" s="66"/>
      <c r="CI48" s="66"/>
      <c r="CJ48" s="66"/>
      <c r="CK48" s="66"/>
      <c r="CL48" s="66"/>
      <c r="CM48" s="66"/>
      <c r="CN48" s="66"/>
      <c r="CO48" s="66"/>
      <c r="CP48" s="66"/>
      <c r="CQ48" s="66"/>
      <c r="CR48" s="66"/>
      <c r="CS48" s="66"/>
      <c r="CT48" s="66"/>
      <c r="CU48" s="66"/>
      <c r="CV48" s="66"/>
      <c r="CW48" s="66"/>
      <c r="CX48" s="66"/>
      <c r="CY48" s="66"/>
      <c r="CZ48" s="66"/>
      <c r="DA48" s="66"/>
      <c r="DB48" s="66"/>
      <c r="DC48" s="66"/>
      <c r="DD48" s="66"/>
      <c r="DE48" s="66"/>
      <c r="DF48" s="66"/>
      <c r="DG48" s="66"/>
      <c r="DH48" s="66"/>
      <c r="DI48" s="66"/>
      <c r="DJ48" s="66"/>
      <c r="DK48" s="66"/>
      <c r="DL48" s="66"/>
      <c r="DM48" s="66"/>
      <c r="DN48" s="66"/>
      <c r="DO48" s="66"/>
      <c r="DP48" s="66"/>
      <c r="DQ48" s="66"/>
      <c r="DR48" s="66"/>
      <c r="DS48" s="66"/>
      <c r="DT48" s="66"/>
      <c r="DU48" s="66"/>
      <c r="DV48" s="66"/>
      <c r="DW48" s="66"/>
      <c r="DX48" s="66"/>
      <c r="DY48" s="66"/>
      <c r="DZ48" s="66"/>
      <c r="EA48" s="66"/>
      <c r="EB48" s="66"/>
      <c r="EC48" s="66"/>
      <c r="ED48" s="66"/>
      <c r="EE48" s="66"/>
      <c r="EF48" s="66"/>
      <c r="EG48" s="66"/>
      <c r="EH48" s="66"/>
      <c r="EI48" s="66"/>
      <c r="EJ48" s="66"/>
      <c r="EK48" s="66"/>
      <c r="EL48" s="66"/>
      <c r="EM48" s="66"/>
      <c r="EN48" s="66"/>
      <c r="EO48" s="66"/>
      <c r="EP48" s="66"/>
      <c r="EQ48" s="66"/>
      <c r="ER48" s="66"/>
      <c r="ES48" s="66"/>
      <c r="ET48" s="66"/>
      <c r="EU48" s="66"/>
      <c r="EV48" s="66"/>
      <c r="EW48" s="66"/>
      <c r="EX48" s="66"/>
      <c r="EY48" s="66"/>
      <c r="EZ48" s="66"/>
      <c r="FA48" s="66"/>
      <c r="FB48" s="66"/>
      <c r="FC48" s="66"/>
      <c r="FD48" s="66"/>
      <c r="FE48" s="66"/>
      <c r="FF48" s="66"/>
      <c r="FG48" s="66"/>
      <c r="FH48" s="66"/>
      <c r="FI48" s="66"/>
      <c r="FJ48" s="66"/>
      <c r="FK48" s="66"/>
      <c r="FL48" s="66"/>
      <c r="FM48" s="66"/>
      <c r="FN48" s="66"/>
      <c r="FO48" s="66"/>
      <c r="FP48" s="66"/>
      <c r="FQ48" s="66"/>
      <c r="FR48" s="66"/>
      <c r="FS48" s="66"/>
      <c r="FT48" s="66"/>
      <c r="FU48" s="66"/>
      <c r="FV48" s="66"/>
      <c r="FW48" s="66"/>
      <c r="FX48" s="66"/>
      <c r="FY48" s="66"/>
      <c r="FZ48" s="66"/>
      <c r="GA48" s="66"/>
      <c r="GB48" s="66"/>
      <c r="GC48" s="66"/>
      <c r="GD48" s="66"/>
      <c r="GE48" s="66"/>
      <c r="GF48" s="66"/>
      <c r="GG48" s="66"/>
      <c r="GH48" s="66"/>
      <c r="GI48" s="66"/>
      <c r="GJ48" s="66"/>
      <c r="GK48" s="66"/>
      <c r="GL48" s="66"/>
      <c r="GM48" s="66"/>
      <c r="GN48" s="66"/>
      <c r="GO48" s="66"/>
      <c r="GP48" s="66"/>
      <c r="GQ48" s="66"/>
      <c r="GR48" s="66"/>
      <c r="GS48" s="66"/>
      <c r="GT48" s="66"/>
      <c r="GU48" s="66"/>
      <c r="GV48" s="66"/>
      <c r="GW48" s="66"/>
      <c r="GX48" s="66"/>
      <c r="GY48" s="66"/>
      <c r="GZ48" s="66"/>
      <c r="HA48" s="66"/>
      <c r="HB48" s="66"/>
      <c r="HC48" s="66"/>
      <c r="HD48" s="66"/>
      <c r="HE48" s="66"/>
      <c r="HF48" s="66"/>
      <c r="HG48" s="66"/>
      <c r="HH48" s="66"/>
      <c r="HI48" s="66"/>
      <c r="HJ48" s="66"/>
      <c r="HK48" s="66"/>
      <c r="HL48" s="66"/>
      <c r="HM48" s="66"/>
      <c r="HN48" s="66"/>
      <c r="HO48" s="66"/>
      <c r="HP48" s="66"/>
      <c r="HQ48" s="66"/>
      <c r="HR48" s="66"/>
      <c r="HS48" s="66"/>
      <c r="HT48" s="66"/>
      <c r="HU48" s="66"/>
      <c r="HV48" s="66"/>
      <c r="HW48" s="66"/>
      <c r="HX48" s="66"/>
      <c r="HY48" s="66"/>
      <c r="HZ48" s="66"/>
      <c r="IA48" s="66"/>
      <c r="IB48" s="66"/>
      <c r="IC48" s="66"/>
      <c r="ID48" s="66"/>
      <c r="IE48" s="66"/>
      <c r="IF48" s="66"/>
      <c r="IG48" s="66"/>
      <c r="IH48" s="66"/>
      <c r="II48" s="66"/>
      <c r="IJ48" s="66"/>
      <c r="IK48" s="66"/>
      <c r="IL48" s="66"/>
      <c r="IM48" s="66"/>
      <c r="IN48" s="66"/>
      <c r="IO48" s="66"/>
      <c r="IP48" s="66"/>
      <c r="IQ48" s="66"/>
      <c r="IR48" s="66"/>
      <c r="IS48" s="66"/>
      <c r="IT48" s="66"/>
      <c r="IU48" s="66"/>
      <c r="IV48" s="66"/>
    </row>
    <row r="49" spans="1:256" s="69" customFormat="1">
      <c r="A49" s="66"/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  <c r="AH49" s="66"/>
      <c r="AI49" s="66"/>
      <c r="AJ49" s="66"/>
      <c r="AK49" s="66"/>
      <c r="AL49" s="66"/>
      <c r="AM49" s="66"/>
      <c r="AN49" s="66"/>
      <c r="AO49" s="66"/>
      <c r="AP49" s="66"/>
      <c r="AQ49" s="66"/>
      <c r="AR49" s="66"/>
      <c r="AS49" s="66"/>
      <c r="AT49" s="66"/>
      <c r="AU49" s="66"/>
      <c r="AV49" s="66"/>
      <c r="AW49" s="66"/>
      <c r="AX49" s="66"/>
      <c r="AY49" s="66"/>
      <c r="AZ49" s="66"/>
      <c r="BA49" s="66"/>
      <c r="BB49" s="66"/>
      <c r="BC49" s="66"/>
      <c r="BD49" s="66"/>
      <c r="BE49" s="66"/>
      <c r="BF49" s="66"/>
      <c r="BG49" s="66"/>
      <c r="BH49" s="66"/>
      <c r="BI49" s="66"/>
      <c r="BJ49" s="66"/>
      <c r="BK49" s="66"/>
      <c r="BL49" s="66"/>
      <c r="BM49" s="66"/>
      <c r="BN49" s="66"/>
      <c r="BO49" s="66"/>
      <c r="BP49" s="66"/>
      <c r="BQ49" s="66"/>
      <c r="BR49" s="66"/>
      <c r="BS49" s="66"/>
      <c r="BT49" s="66"/>
      <c r="BU49" s="66"/>
      <c r="BV49" s="66"/>
      <c r="BW49" s="66"/>
      <c r="BX49" s="66"/>
      <c r="BY49" s="66"/>
      <c r="BZ49" s="66"/>
      <c r="CA49" s="66"/>
      <c r="CB49" s="66"/>
      <c r="CC49" s="66"/>
      <c r="CD49" s="66"/>
      <c r="CE49" s="66"/>
      <c r="CF49" s="66"/>
      <c r="CG49" s="66"/>
      <c r="CH49" s="66"/>
      <c r="CI49" s="66"/>
      <c r="CJ49" s="66"/>
      <c r="CK49" s="66"/>
      <c r="CL49" s="66"/>
      <c r="CM49" s="66"/>
      <c r="CN49" s="66"/>
      <c r="CO49" s="66"/>
      <c r="CP49" s="66"/>
      <c r="CQ49" s="66"/>
      <c r="CR49" s="66"/>
      <c r="CS49" s="66"/>
      <c r="CT49" s="66"/>
      <c r="CU49" s="66"/>
      <c r="CV49" s="66"/>
      <c r="CW49" s="66"/>
      <c r="CX49" s="66"/>
      <c r="CY49" s="66"/>
      <c r="CZ49" s="66"/>
      <c r="DA49" s="66"/>
      <c r="DB49" s="66"/>
      <c r="DC49" s="66"/>
      <c r="DD49" s="66"/>
      <c r="DE49" s="66"/>
      <c r="DF49" s="66"/>
      <c r="DG49" s="66"/>
      <c r="DH49" s="66"/>
      <c r="DI49" s="66"/>
      <c r="DJ49" s="66"/>
      <c r="DK49" s="66"/>
      <c r="DL49" s="66"/>
      <c r="DM49" s="66"/>
      <c r="DN49" s="66"/>
      <c r="DO49" s="66"/>
      <c r="DP49" s="66"/>
      <c r="DQ49" s="66"/>
      <c r="DR49" s="66"/>
      <c r="DS49" s="66"/>
      <c r="DT49" s="66"/>
      <c r="DU49" s="66"/>
      <c r="DV49" s="66"/>
      <c r="DW49" s="66"/>
      <c r="DX49" s="66"/>
      <c r="DY49" s="66"/>
      <c r="DZ49" s="66"/>
      <c r="EA49" s="66"/>
      <c r="EB49" s="66"/>
      <c r="EC49" s="66"/>
      <c r="ED49" s="66"/>
      <c r="EE49" s="66"/>
      <c r="EF49" s="66"/>
      <c r="EG49" s="66"/>
      <c r="EH49" s="66"/>
      <c r="EI49" s="66"/>
      <c r="EJ49" s="66"/>
      <c r="EK49" s="66"/>
      <c r="EL49" s="66"/>
      <c r="EM49" s="66"/>
      <c r="EN49" s="66"/>
      <c r="EO49" s="66"/>
      <c r="EP49" s="66"/>
      <c r="EQ49" s="66"/>
      <c r="ER49" s="66"/>
      <c r="ES49" s="66"/>
      <c r="ET49" s="66"/>
      <c r="EU49" s="66"/>
      <c r="EV49" s="66"/>
      <c r="EW49" s="66"/>
      <c r="EX49" s="66"/>
      <c r="EY49" s="66"/>
      <c r="EZ49" s="66"/>
      <c r="FA49" s="66"/>
      <c r="FB49" s="66"/>
      <c r="FC49" s="66"/>
      <c r="FD49" s="66"/>
      <c r="FE49" s="66"/>
      <c r="FF49" s="66"/>
      <c r="FG49" s="66"/>
      <c r="FH49" s="66"/>
      <c r="FI49" s="66"/>
      <c r="FJ49" s="66"/>
      <c r="FK49" s="66"/>
      <c r="FL49" s="66"/>
      <c r="FM49" s="66"/>
      <c r="FN49" s="66"/>
      <c r="FO49" s="66"/>
      <c r="FP49" s="66"/>
      <c r="FQ49" s="66"/>
      <c r="FR49" s="66"/>
      <c r="FS49" s="66"/>
      <c r="FT49" s="66"/>
      <c r="FU49" s="66"/>
      <c r="FV49" s="66"/>
      <c r="FW49" s="66"/>
      <c r="FX49" s="66"/>
      <c r="FY49" s="66"/>
      <c r="FZ49" s="66"/>
      <c r="GA49" s="66"/>
      <c r="GB49" s="66"/>
      <c r="GC49" s="66"/>
      <c r="GD49" s="66"/>
      <c r="GE49" s="66"/>
      <c r="GF49" s="66"/>
      <c r="GG49" s="66"/>
      <c r="GH49" s="66"/>
      <c r="GI49" s="66"/>
      <c r="GJ49" s="66"/>
      <c r="GK49" s="66"/>
      <c r="GL49" s="66"/>
      <c r="GM49" s="66"/>
      <c r="GN49" s="66"/>
      <c r="GO49" s="66"/>
      <c r="GP49" s="66"/>
      <c r="GQ49" s="66"/>
      <c r="GR49" s="66"/>
      <c r="GS49" s="66"/>
      <c r="GT49" s="66"/>
      <c r="GU49" s="66"/>
      <c r="GV49" s="66"/>
      <c r="GW49" s="66"/>
      <c r="GX49" s="66"/>
      <c r="GY49" s="66"/>
      <c r="GZ49" s="66"/>
      <c r="HA49" s="66"/>
      <c r="HB49" s="66"/>
      <c r="HC49" s="66"/>
      <c r="HD49" s="66"/>
      <c r="HE49" s="66"/>
      <c r="HF49" s="66"/>
      <c r="HG49" s="66"/>
      <c r="HH49" s="66"/>
      <c r="HI49" s="66"/>
      <c r="HJ49" s="66"/>
      <c r="HK49" s="66"/>
      <c r="HL49" s="66"/>
      <c r="HM49" s="66"/>
      <c r="HN49" s="66"/>
      <c r="HO49" s="66"/>
      <c r="HP49" s="66"/>
      <c r="HQ49" s="66"/>
      <c r="HR49" s="66"/>
      <c r="HS49" s="66"/>
      <c r="HT49" s="66"/>
      <c r="HU49" s="66"/>
      <c r="HV49" s="66"/>
      <c r="HW49" s="66"/>
      <c r="HX49" s="66"/>
      <c r="HY49" s="66"/>
      <c r="HZ49" s="66"/>
      <c r="IA49" s="66"/>
      <c r="IB49" s="66"/>
      <c r="IC49" s="66"/>
      <c r="ID49" s="66"/>
      <c r="IE49" s="66"/>
      <c r="IF49" s="66"/>
      <c r="IG49" s="66"/>
      <c r="IH49" s="66"/>
      <c r="II49" s="66"/>
      <c r="IJ49" s="66"/>
      <c r="IK49" s="66"/>
      <c r="IL49" s="66"/>
      <c r="IM49" s="66"/>
      <c r="IN49" s="66"/>
      <c r="IO49" s="66"/>
      <c r="IP49" s="66"/>
      <c r="IQ49" s="66"/>
      <c r="IR49" s="66"/>
      <c r="IS49" s="66"/>
      <c r="IT49" s="66"/>
      <c r="IU49" s="66"/>
      <c r="IV49" s="66"/>
    </row>
    <row r="50" spans="1:256">
      <c r="AG50" s="88"/>
      <c r="AH50" s="88"/>
      <c r="AI50" s="88"/>
      <c r="AJ50" s="88"/>
      <c r="AK50" s="88"/>
      <c r="AL50" s="88"/>
      <c r="AM50" s="88"/>
      <c r="AN50" s="88"/>
      <c r="AO50" s="88"/>
      <c r="AP50" s="88"/>
      <c r="AQ50" s="88"/>
      <c r="AR50" s="88"/>
      <c r="AS50" s="88"/>
      <c r="AT50" s="88"/>
      <c r="AU50" s="88"/>
      <c r="AV50" s="88"/>
      <c r="AW50" s="88"/>
      <c r="AX50" s="88"/>
      <c r="AY50" s="88"/>
      <c r="AZ50" s="88"/>
      <c r="BA50" s="88"/>
      <c r="BB50" s="88"/>
      <c r="BC50" s="88"/>
      <c r="BD50" s="88"/>
      <c r="BE50" s="88"/>
      <c r="BF50" s="88"/>
      <c r="BG50" s="88"/>
      <c r="BH50" s="88"/>
      <c r="BI50" s="88"/>
      <c r="BJ50" s="88"/>
      <c r="BK50" s="88"/>
      <c r="BL50" s="88"/>
      <c r="BM50" s="88"/>
      <c r="BN50" s="88"/>
      <c r="BO50" s="88"/>
      <c r="BP50" s="88"/>
      <c r="BQ50" s="88"/>
      <c r="BR50" s="88"/>
      <c r="BS50" s="88"/>
      <c r="BT50" s="88"/>
      <c r="BU50" s="88"/>
      <c r="BV50" s="88"/>
      <c r="BW50" s="88"/>
      <c r="BX50" s="88"/>
      <c r="BY50" s="88"/>
      <c r="BZ50" s="88"/>
      <c r="CA50" s="88"/>
      <c r="CB50" s="88"/>
      <c r="CC50" s="88"/>
      <c r="CD50" s="88"/>
      <c r="CE50" s="88"/>
      <c r="CF50" s="88"/>
      <c r="CG50" s="88"/>
      <c r="CH50" s="88"/>
      <c r="CI50" s="88"/>
      <c r="CJ50" s="88"/>
      <c r="CK50" s="88"/>
      <c r="CL50" s="88"/>
      <c r="CM50" s="88"/>
      <c r="CN50" s="88"/>
      <c r="CO50" s="88"/>
      <c r="CP50" s="88"/>
      <c r="CQ50" s="88"/>
      <c r="CR50" s="88"/>
      <c r="CS50" s="88"/>
      <c r="CT50" s="88"/>
      <c r="CU50" s="88"/>
      <c r="CV50" s="88"/>
      <c r="CW50" s="88"/>
      <c r="CX50" s="88"/>
      <c r="CY50" s="88"/>
      <c r="CZ50" s="88"/>
      <c r="DA50" s="88"/>
      <c r="DB50" s="88"/>
      <c r="DC50" s="88"/>
      <c r="DD50" s="88"/>
      <c r="DE50" s="88"/>
      <c r="DF50" s="88"/>
      <c r="DG50" s="88"/>
      <c r="DH50" s="88"/>
      <c r="DI50" s="88"/>
      <c r="DJ50" s="88"/>
      <c r="DK50" s="88"/>
      <c r="DL50" s="88"/>
      <c r="DM50" s="88"/>
      <c r="DN50" s="88"/>
      <c r="DO50" s="88"/>
      <c r="DP50" s="88"/>
      <c r="DQ50" s="88"/>
      <c r="DR50" s="88"/>
      <c r="DS50" s="88"/>
      <c r="DT50" s="88"/>
      <c r="DU50" s="88"/>
      <c r="DV50" s="88"/>
      <c r="DW50" s="88"/>
      <c r="DX50" s="88"/>
      <c r="DY50" s="88"/>
      <c r="DZ50" s="88"/>
      <c r="EA50" s="88"/>
      <c r="EB50" s="88"/>
      <c r="EC50" s="88"/>
      <c r="ED50" s="88"/>
      <c r="EE50" s="88"/>
      <c r="EF50" s="88"/>
      <c r="EG50" s="88"/>
      <c r="EH50" s="88"/>
      <c r="EI50" s="88"/>
      <c r="EJ50" s="88"/>
      <c r="EK50" s="88"/>
      <c r="EL50" s="88"/>
      <c r="EM50" s="88"/>
      <c r="EN50" s="88"/>
      <c r="EO50" s="88"/>
      <c r="EP50" s="88"/>
      <c r="EQ50" s="88"/>
      <c r="ER50" s="88"/>
      <c r="ES50" s="88"/>
      <c r="ET50" s="88"/>
      <c r="EU50" s="88"/>
      <c r="EV50" s="88"/>
      <c r="EW50" s="88"/>
      <c r="EX50" s="88"/>
      <c r="EY50" s="88"/>
      <c r="EZ50" s="88"/>
      <c r="FA50" s="88"/>
      <c r="FB50" s="88"/>
      <c r="FC50" s="88"/>
      <c r="FD50" s="88"/>
      <c r="FE50" s="88"/>
      <c r="FF50" s="88"/>
      <c r="FG50" s="88"/>
      <c r="FH50" s="88"/>
      <c r="FI50" s="88"/>
      <c r="FJ50" s="88"/>
      <c r="FK50" s="88"/>
      <c r="FL50" s="88"/>
      <c r="FM50" s="88"/>
      <c r="FN50" s="88"/>
      <c r="FO50" s="88"/>
      <c r="FP50" s="88"/>
      <c r="FQ50" s="88"/>
      <c r="FR50" s="88"/>
      <c r="FS50" s="88"/>
      <c r="FT50" s="88"/>
      <c r="FU50" s="88"/>
      <c r="FV50" s="88"/>
      <c r="FW50" s="88"/>
      <c r="FX50" s="88"/>
      <c r="FY50" s="88"/>
      <c r="FZ50" s="88"/>
      <c r="GA50" s="88"/>
      <c r="GB50" s="88"/>
      <c r="GC50" s="88"/>
      <c r="GD50" s="88"/>
      <c r="GE50" s="88"/>
      <c r="GF50" s="88"/>
      <c r="GG50" s="88"/>
      <c r="GH50" s="88"/>
      <c r="GI50" s="88"/>
      <c r="GJ50" s="88"/>
      <c r="GK50" s="88"/>
      <c r="GL50" s="88"/>
      <c r="GM50" s="88"/>
      <c r="GN50" s="88"/>
      <c r="GO50" s="88"/>
      <c r="GP50" s="88"/>
      <c r="GQ50" s="88"/>
      <c r="GR50" s="88"/>
      <c r="GS50" s="88"/>
      <c r="GT50" s="88"/>
      <c r="GU50" s="88"/>
      <c r="GV50" s="88"/>
      <c r="GW50" s="88"/>
      <c r="GX50" s="88"/>
      <c r="GY50" s="88"/>
      <c r="GZ50" s="88"/>
      <c r="HA50" s="88"/>
      <c r="HB50" s="88"/>
      <c r="HC50" s="88"/>
      <c r="HD50" s="88"/>
      <c r="HE50" s="88"/>
      <c r="HF50" s="88"/>
      <c r="HG50" s="88"/>
      <c r="HH50" s="88"/>
      <c r="HI50" s="88"/>
      <c r="HJ50" s="88"/>
      <c r="HK50" s="88"/>
      <c r="HL50" s="88"/>
      <c r="HM50" s="88"/>
      <c r="HN50" s="88"/>
      <c r="HO50" s="88"/>
      <c r="HP50" s="88"/>
      <c r="HQ50" s="88"/>
      <c r="HR50" s="88"/>
      <c r="HS50" s="88"/>
      <c r="HT50" s="88"/>
      <c r="HU50" s="88"/>
      <c r="HV50" s="88"/>
      <c r="HW50" s="88"/>
      <c r="HX50" s="88"/>
      <c r="HY50" s="88"/>
      <c r="HZ50" s="88"/>
      <c r="IA50" s="88"/>
      <c r="IB50" s="88"/>
      <c r="IC50" s="88"/>
      <c r="ID50" s="88"/>
      <c r="IE50" s="88"/>
      <c r="IF50" s="88"/>
      <c r="IG50" s="88"/>
      <c r="IH50" s="88"/>
      <c r="II50" s="88"/>
      <c r="IJ50" s="88"/>
      <c r="IK50" s="88"/>
      <c r="IL50" s="88"/>
      <c r="IM50" s="88"/>
      <c r="IN50" s="88"/>
      <c r="IO50" s="88"/>
      <c r="IP50" s="88"/>
      <c r="IQ50" s="88"/>
      <c r="IR50" s="88"/>
      <c r="IS50" s="88"/>
      <c r="IT50" s="88"/>
      <c r="IU50" s="88"/>
      <c r="IV50" s="88"/>
    </row>
    <row r="51" spans="1:256">
      <c r="AG51" s="67"/>
      <c r="AH51" s="67"/>
      <c r="AI51" s="67"/>
      <c r="AJ51" s="67"/>
      <c r="AK51" s="67"/>
      <c r="AL51" s="67"/>
      <c r="AM51" s="67"/>
      <c r="AN51" s="67"/>
      <c r="AO51" s="67"/>
      <c r="AP51" s="67"/>
      <c r="AQ51" s="67"/>
      <c r="AR51" s="67"/>
      <c r="AS51" s="67"/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/>
      <c r="BH51" s="67"/>
      <c r="BI51" s="67"/>
      <c r="BJ51" s="67"/>
      <c r="BK51" s="67"/>
      <c r="BL51" s="67"/>
      <c r="BM51" s="67"/>
      <c r="BN51" s="67"/>
      <c r="BO51" s="67"/>
      <c r="BP51" s="67"/>
      <c r="BQ51" s="67"/>
      <c r="BR51" s="67"/>
      <c r="BS51" s="67"/>
      <c r="BT51" s="67"/>
      <c r="BU51" s="67"/>
      <c r="BV51" s="67"/>
      <c r="BW51" s="67"/>
      <c r="BX51" s="67"/>
      <c r="BY51" s="67"/>
      <c r="BZ51" s="67"/>
      <c r="CA51" s="67"/>
      <c r="CB51" s="67"/>
      <c r="CC51" s="67"/>
      <c r="CD51" s="67"/>
      <c r="CE51" s="67"/>
      <c r="CF51" s="67"/>
      <c r="CG51" s="67"/>
      <c r="CH51" s="67"/>
      <c r="CI51" s="67"/>
      <c r="CJ51" s="67"/>
      <c r="CK51" s="67"/>
      <c r="CL51" s="67"/>
      <c r="CM51" s="67"/>
      <c r="CN51" s="67"/>
      <c r="CO51" s="67"/>
      <c r="CP51" s="67"/>
      <c r="CQ51" s="67"/>
      <c r="CR51" s="67"/>
      <c r="CS51" s="67"/>
      <c r="CT51" s="67"/>
      <c r="CU51" s="67"/>
      <c r="CV51" s="67"/>
      <c r="CW51" s="67"/>
      <c r="CX51" s="67"/>
      <c r="CY51" s="67"/>
      <c r="CZ51" s="67"/>
      <c r="DA51" s="67"/>
      <c r="DB51" s="67"/>
      <c r="DC51" s="67"/>
      <c r="DD51" s="67"/>
      <c r="DE51" s="67"/>
      <c r="DF51" s="67"/>
      <c r="DG51" s="67"/>
      <c r="DH51" s="67"/>
      <c r="DI51" s="67"/>
      <c r="DJ51" s="67"/>
      <c r="DK51" s="67"/>
      <c r="DL51" s="67"/>
      <c r="DM51" s="67"/>
      <c r="DN51" s="67"/>
      <c r="DO51" s="67"/>
      <c r="DP51" s="67"/>
      <c r="DQ51" s="67"/>
      <c r="DR51" s="67"/>
      <c r="DS51" s="67"/>
      <c r="DT51" s="67"/>
      <c r="DU51" s="67"/>
      <c r="DV51" s="67"/>
      <c r="DW51" s="67"/>
      <c r="DX51" s="67"/>
      <c r="DY51" s="67"/>
      <c r="DZ51" s="67"/>
      <c r="EA51" s="67"/>
      <c r="EB51" s="67"/>
      <c r="EC51" s="67"/>
      <c r="ED51" s="67"/>
      <c r="EE51" s="67"/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/>
      <c r="EW51" s="67"/>
      <c r="EX51" s="67"/>
      <c r="EY51" s="67"/>
      <c r="EZ51" s="67"/>
      <c r="FA51" s="67"/>
      <c r="FB51" s="67"/>
      <c r="FC51" s="67"/>
      <c r="FD51" s="67"/>
      <c r="FE51" s="67"/>
      <c r="FF51" s="67"/>
      <c r="FG51" s="67"/>
      <c r="FH51" s="67"/>
      <c r="FI51" s="67"/>
      <c r="FJ51" s="67"/>
      <c r="FK51" s="67"/>
      <c r="FL51" s="67"/>
      <c r="FM51" s="67"/>
      <c r="FN51" s="67"/>
      <c r="FO51" s="67"/>
      <c r="FP51" s="67"/>
      <c r="FQ51" s="67"/>
      <c r="FR51" s="67"/>
      <c r="FS51" s="67"/>
      <c r="FT51" s="67"/>
      <c r="FU51" s="67"/>
      <c r="FV51" s="67"/>
      <c r="FW51" s="67"/>
      <c r="FX51" s="67"/>
      <c r="FY51" s="67"/>
      <c r="FZ51" s="67"/>
      <c r="GA51" s="67"/>
      <c r="GB51" s="67"/>
      <c r="GC51" s="67"/>
      <c r="GD51" s="67"/>
      <c r="GE51" s="67"/>
      <c r="GF51" s="67"/>
      <c r="GG51" s="67"/>
      <c r="GH51" s="67"/>
      <c r="GI51" s="67"/>
      <c r="GJ51" s="67"/>
      <c r="GK51" s="67"/>
      <c r="GL51" s="67"/>
      <c r="GM51" s="67"/>
      <c r="GN51" s="67"/>
      <c r="GO51" s="67"/>
      <c r="GP51" s="67"/>
      <c r="GQ51" s="67"/>
      <c r="GR51" s="67"/>
      <c r="GS51" s="67"/>
      <c r="GT51" s="67"/>
      <c r="GU51" s="67"/>
      <c r="GV51" s="67"/>
      <c r="GW51" s="67"/>
      <c r="GX51" s="67"/>
      <c r="GY51" s="67"/>
      <c r="GZ51" s="67"/>
      <c r="HA51" s="67"/>
      <c r="HB51" s="67"/>
      <c r="HC51" s="67"/>
      <c r="HD51" s="67"/>
      <c r="HE51" s="67"/>
      <c r="HF51" s="67"/>
      <c r="HG51" s="67"/>
      <c r="HH51" s="67"/>
      <c r="HI51" s="67"/>
      <c r="HJ51" s="67"/>
      <c r="HK51" s="67"/>
      <c r="HL51" s="67"/>
      <c r="HM51" s="67"/>
      <c r="HN51" s="67"/>
      <c r="HO51" s="67"/>
      <c r="HP51" s="67"/>
      <c r="HQ51" s="67"/>
      <c r="HR51" s="67"/>
      <c r="HS51" s="67"/>
      <c r="HT51" s="67"/>
      <c r="HU51" s="67"/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/>
      <c r="IM51" s="67"/>
      <c r="IN51" s="67"/>
      <c r="IO51" s="67"/>
      <c r="IP51" s="67"/>
      <c r="IQ51" s="67"/>
      <c r="IR51" s="67"/>
      <c r="IS51" s="67"/>
      <c r="IT51" s="67"/>
      <c r="IU51" s="67"/>
      <c r="IV51" s="67"/>
    </row>
    <row r="52" spans="1:256"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69"/>
      <c r="AT52" s="69"/>
      <c r="AU52" s="69"/>
      <c r="AV52" s="69"/>
      <c r="AW52" s="69"/>
      <c r="AX52" s="69"/>
      <c r="AY52" s="69"/>
      <c r="AZ52" s="69"/>
      <c r="BA52" s="69"/>
      <c r="BB52" s="69"/>
      <c r="BC52" s="69"/>
      <c r="BD52" s="69"/>
      <c r="BE52" s="69"/>
      <c r="BF52" s="69"/>
      <c r="BG52" s="69"/>
      <c r="BH52" s="69"/>
      <c r="BI52" s="69"/>
      <c r="BJ52" s="69"/>
      <c r="BK52" s="69"/>
      <c r="BL52" s="69"/>
      <c r="BM52" s="69"/>
      <c r="BN52" s="69"/>
      <c r="BO52" s="69"/>
      <c r="BP52" s="69"/>
      <c r="BQ52" s="69"/>
      <c r="BR52" s="69"/>
      <c r="BS52" s="69"/>
      <c r="BT52" s="69"/>
      <c r="BU52" s="69"/>
      <c r="BV52" s="69"/>
      <c r="BW52" s="69"/>
      <c r="BX52" s="69"/>
      <c r="BY52" s="69"/>
      <c r="BZ52" s="69"/>
      <c r="CA52" s="69"/>
      <c r="CB52" s="69"/>
      <c r="CC52" s="69"/>
      <c r="CD52" s="69"/>
      <c r="CE52" s="69"/>
      <c r="CF52" s="69"/>
      <c r="CG52" s="69"/>
      <c r="CH52" s="69"/>
      <c r="CI52" s="69"/>
      <c r="CJ52" s="69"/>
      <c r="CK52" s="69"/>
      <c r="CL52" s="69"/>
      <c r="CM52" s="69"/>
      <c r="CN52" s="69"/>
      <c r="CO52" s="69"/>
      <c r="CP52" s="69"/>
      <c r="CQ52" s="69"/>
      <c r="CR52" s="69"/>
      <c r="CS52" s="69"/>
      <c r="CT52" s="69"/>
      <c r="CU52" s="69"/>
      <c r="CV52" s="69"/>
      <c r="CW52" s="69"/>
      <c r="CX52" s="69"/>
      <c r="CY52" s="69"/>
      <c r="CZ52" s="69"/>
      <c r="DA52" s="69"/>
      <c r="DB52" s="69"/>
      <c r="DC52" s="69"/>
      <c r="DD52" s="69"/>
      <c r="DE52" s="69"/>
      <c r="DF52" s="69"/>
      <c r="DG52" s="69"/>
      <c r="DH52" s="69"/>
      <c r="DI52" s="69"/>
      <c r="DJ52" s="69"/>
      <c r="DK52" s="69"/>
      <c r="DL52" s="69"/>
      <c r="DM52" s="69"/>
      <c r="DN52" s="69"/>
      <c r="DO52" s="69"/>
      <c r="DP52" s="69"/>
      <c r="DQ52" s="69"/>
      <c r="DR52" s="69"/>
      <c r="DS52" s="69"/>
      <c r="DT52" s="69"/>
      <c r="DU52" s="69"/>
      <c r="DV52" s="69"/>
      <c r="DW52" s="69"/>
      <c r="DX52" s="69"/>
      <c r="DY52" s="69"/>
      <c r="DZ52" s="69"/>
      <c r="EA52" s="69"/>
      <c r="EB52" s="69"/>
      <c r="EC52" s="69"/>
      <c r="ED52" s="69"/>
      <c r="EE52" s="69"/>
      <c r="EF52" s="69"/>
      <c r="EG52" s="69"/>
      <c r="EH52" s="69"/>
      <c r="EI52" s="69"/>
      <c r="EJ52" s="69"/>
      <c r="EK52" s="69"/>
      <c r="EL52" s="69"/>
      <c r="EM52" s="69"/>
      <c r="EN52" s="69"/>
      <c r="EO52" s="69"/>
      <c r="EP52" s="69"/>
      <c r="EQ52" s="69"/>
      <c r="ER52" s="69"/>
      <c r="ES52" s="69"/>
      <c r="ET52" s="69"/>
      <c r="EU52" s="69"/>
      <c r="EV52" s="69"/>
      <c r="EW52" s="69"/>
      <c r="EX52" s="69"/>
      <c r="EY52" s="69"/>
      <c r="EZ52" s="69"/>
      <c r="FA52" s="69"/>
      <c r="FB52" s="69"/>
      <c r="FC52" s="69"/>
      <c r="FD52" s="69"/>
      <c r="FE52" s="69"/>
      <c r="FF52" s="69"/>
      <c r="FG52" s="69"/>
      <c r="FH52" s="69"/>
      <c r="FI52" s="69"/>
      <c r="FJ52" s="69"/>
      <c r="FK52" s="69"/>
      <c r="FL52" s="69"/>
      <c r="FM52" s="69"/>
      <c r="FN52" s="69"/>
      <c r="FO52" s="69"/>
      <c r="FP52" s="69"/>
      <c r="FQ52" s="69"/>
      <c r="FR52" s="69"/>
      <c r="FS52" s="69"/>
      <c r="FT52" s="69"/>
      <c r="FU52" s="69"/>
      <c r="FV52" s="69"/>
      <c r="FW52" s="69"/>
      <c r="FX52" s="69"/>
      <c r="FY52" s="69"/>
      <c r="FZ52" s="69"/>
      <c r="GA52" s="69"/>
      <c r="GB52" s="69"/>
      <c r="GC52" s="69"/>
      <c r="GD52" s="69"/>
      <c r="GE52" s="69"/>
      <c r="GF52" s="69"/>
      <c r="GG52" s="69"/>
      <c r="GH52" s="69"/>
      <c r="GI52" s="69"/>
      <c r="GJ52" s="69"/>
      <c r="GK52" s="69"/>
      <c r="GL52" s="69"/>
      <c r="GM52" s="69"/>
      <c r="GN52" s="69"/>
      <c r="GO52" s="69"/>
      <c r="GP52" s="69"/>
      <c r="GQ52" s="69"/>
      <c r="GR52" s="69"/>
      <c r="GS52" s="69"/>
      <c r="GT52" s="69"/>
      <c r="GU52" s="69"/>
      <c r="GV52" s="69"/>
      <c r="GW52" s="69"/>
      <c r="GX52" s="69"/>
      <c r="GY52" s="69"/>
      <c r="GZ52" s="69"/>
      <c r="HA52" s="69"/>
      <c r="HB52" s="69"/>
      <c r="HC52" s="69"/>
      <c r="HD52" s="69"/>
      <c r="HE52" s="69"/>
      <c r="HF52" s="69"/>
      <c r="HG52" s="69"/>
      <c r="HH52" s="69"/>
      <c r="HI52" s="69"/>
      <c r="HJ52" s="69"/>
      <c r="HK52" s="69"/>
      <c r="HL52" s="69"/>
      <c r="HM52" s="69"/>
      <c r="HN52" s="69"/>
      <c r="HO52" s="69"/>
      <c r="HP52" s="69"/>
      <c r="HQ52" s="69"/>
      <c r="HR52" s="69"/>
      <c r="HS52" s="69"/>
      <c r="HT52" s="69"/>
      <c r="HU52" s="69"/>
      <c r="HV52" s="69"/>
      <c r="HW52" s="69"/>
      <c r="HX52" s="69"/>
      <c r="HY52" s="69"/>
      <c r="HZ52" s="69"/>
      <c r="IA52" s="69"/>
      <c r="IB52" s="69"/>
      <c r="IC52" s="69"/>
      <c r="ID52" s="69"/>
      <c r="IE52" s="69"/>
      <c r="IF52" s="69"/>
      <c r="IG52" s="69"/>
      <c r="IH52" s="69"/>
      <c r="II52" s="69"/>
      <c r="IJ52" s="69"/>
      <c r="IK52" s="69"/>
      <c r="IL52" s="69"/>
      <c r="IM52" s="69"/>
      <c r="IN52" s="69"/>
      <c r="IO52" s="69"/>
      <c r="IP52" s="69"/>
      <c r="IQ52" s="69"/>
      <c r="IR52" s="69"/>
      <c r="IS52" s="69"/>
      <c r="IT52" s="69"/>
      <c r="IU52" s="69"/>
      <c r="IV52" s="69"/>
    </row>
    <row r="53" spans="1:256"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69"/>
      <c r="AX53" s="69"/>
      <c r="AY53" s="69"/>
      <c r="AZ53" s="69"/>
      <c r="BA53" s="69"/>
      <c r="BB53" s="69"/>
      <c r="BC53" s="69"/>
      <c r="BD53" s="69"/>
      <c r="BE53" s="69"/>
      <c r="BF53" s="69"/>
      <c r="BG53" s="69"/>
      <c r="BH53" s="69"/>
      <c r="BI53" s="69"/>
      <c r="BJ53" s="69"/>
      <c r="BK53" s="69"/>
      <c r="BL53" s="69"/>
      <c r="BM53" s="69"/>
      <c r="BN53" s="69"/>
      <c r="BO53" s="69"/>
      <c r="BP53" s="69"/>
      <c r="BQ53" s="69"/>
      <c r="BR53" s="69"/>
      <c r="BS53" s="69"/>
      <c r="BT53" s="69"/>
      <c r="BU53" s="69"/>
      <c r="BV53" s="69"/>
      <c r="BW53" s="69"/>
      <c r="BX53" s="69"/>
      <c r="BY53" s="69"/>
      <c r="BZ53" s="69"/>
      <c r="CA53" s="69"/>
      <c r="CB53" s="69"/>
      <c r="CC53" s="69"/>
      <c r="CD53" s="69"/>
      <c r="CE53" s="69"/>
      <c r="CF53" s="69"/>
      <c r="CG53" s="69"/>
      <c r="CH53" s="69"/>
      <c r="CI53" s="69"/>
      <c r="CJ53" s="69"/>
      <c r="CK53" s="69"/>
      <c r="CL53" s="69"/>
      <c r="CM53" s="69"/>
      <c r="CN53" s="69"/>
      <c r="CO53" s="69"/>
      <c r="CP53" s="69"/>
      <c r="CQ53" s="69"/>
      <c r="CR53" s="69"/>
      <c r="CS53" s="69"/>
      <c r="CT53" s="69"/>
      <c r="CU53" s="69"/>
      <c r="CV53" s="69"/>
      <c r="CW53" s="69"/>
      <c r="CX53" s="69"/>
      <c r="CY53" s="69"/>
      <c r="CZ53" s="69"/>
      <c r="DA53" s="69"/>
      <c r="DB53" s="69"/>
      <c r="DC53" s="69"/>
      <c r="DD53" s="69"/>
      <c r="DE53" s="69"/>
      <c r="DF53" s="69"/>
      <c r="DG53" s="69"/>
      <c r="DH53" s="69"/>
      <c r="DI53" s="69"/>
      <c r="DJ53" s="69"/>
      <c r="DK53" s="69"/>
      <c r="DL53" s="69"/>
      <c r="DM53" s="69"/>
      <c r="DN53" s="69"/>
      <c r="DO53" s="69"/>
      <c r="DP53" s="69"/>
      <c r="DQ53" s="69"/>
      <c r="DR53" s="69"/>
      <c r="DS53" s="69"/>
      <c r="DT53" s="69"/>
      <c r="DU53" s="69"/>
      <c r="DV53" s="69"/>
      <c r="DW53" s="69"/>
      <c r="DX53" s="69"/>
      <c r="DY53" s="69"/>
      <c r="DZ53" s="69"/>
      <c r="EA53" s="69"/>
      <c r="EB53" s="69"/>
      <c r="EC53" s="69"/>
      <c r="ED53" s="69"/>
      <c r="EE53" s="69"/>
      <c r="EF53" s="69"/>
      <c r="EG53" s="69"/>
      <c r="EH53" s="69"/>
      <c r="EI53" s="69"/>
      <c r="EJ53" s="69"/>
      <c r="EK53" s="69"/>
      <c r="EL53" s="69"/>
      <c r="EM53" s="69"/>
      <c r="EN53" s="69"/>
      <c r="EO53" s="69"/>
      <c r="EP53" s="69"/>
      <c r="EQ53" s="69"/>
      <c r="ER53" s="69"/>
      <c r="ES53" s="69"/>
      <c r="ET53" s="69"/>
      <c r="EU53" s="69"/>
      <c r="EV53" s="69"/>
      <c r="EW53" s="69"/>
      <c r="EX53" s="69"/>
      <c r="EY53" s="69"/>
      <c r="EZ53" s="69"/>
      <c r="FA53" s="69"/>
      <c r="FB53" s="69"/>
      <c r="FC53" s="69"/>
      <c r="FD53" s="69"/>
      <c r="FE53" s="69"/>
      <c r="FF53" s="69"/>
      <c r="FG53" s="69"/>
      <c r="FH53" s="69"/>
      <c r="FI53" s="69"/>
      <c r="FJ53" s="69"/>
      <c r="FK53" s="69"/>
      <c r="FL53" s="69"/>
      <c r="FM53" s="69"/>
      <c r="FN53" s="69"/>
      <c r="FO53" s="69"/>
      <c r="FP53" s="69"/>
      <c r="FQ53" s="69"/>
      <c r="FR53" s="69"/>
      <c r="FS53" s="69"/>
      <c r="FT53" s="69"/>
      <c r="FU53" s="69"/>
      <c r="FV53" s="69"/>
      <c r="FW53" s="69"/>
      <c r="FX53" s="69"/>
      <c r="FY53" s="69"/>
      <c r="FZ53" s="69"/>
      <c r="GA53" s="69"/>
      <c r="GB53" s="69"/>
      <c r="GC53" s="69"/>
      <c r="GD53" s="69"/>
      <c r="GE53" s="69"/>
      <c r="GF53" s="69"/>
      <c r="GG53" s="69"/>
      <c r="GH53" s="69"/>
      <c r="GI53" s="69"/>
      <c r="GJ53" s="69"/>
      <c r="GK53" s="69"/>
      <c r="GL53" s="69"/>
      <c r="GM53" s="69"/>
      <c r="GN53" s="69"/>
      <c r="GO53" s="69"/>
      <c r="GP53" s="69"/>
      <c r="GQ53" s="69"/>
      <c r="GR53" s="69"/>
      <c r="GS53" s="69"/>
      <c r="GT53" s="69"/>
      <c r="GU53" s="69"/>
      <c r="GV53" s="69"/>
      <c r="GW53" s="69"/>
      <c r="GX53" s="69"/>
      <c r="GY53" s="69"/>
      <c r="GZ53" s="69"/>
      <c r="HA53" s="69"/>
      <c r="HB53" s="69"/>
      <c r="HC53" s="69"/>
      <c r="HD53" s="69"/>
      <c r="HE53" s="69"/>
      <c r="HF53" s="69"/>
      <c r="HG53" s="69"/>
      <c r="HH53" s="69"/>
      <c r="HI53" s="69"/>
      <c r="HJ53" s="69"/>
      <c r="HK53" s="69"/>
      <c r="HL53" s="69"/>
      <c r="HM53" s="69"/>
      <c r="HN53" s="69"/>
      <c r="HO53" s="69"/>
      <c r="HP53" s="69"/>
      <c r="HQ53" s="69"/>
      <c r="HR53" s="69"/>
      <c r="HS53" s="69"/>
      <c r="HT53" s="69"/>
      <c r="HU53" s="69"/>
      <c r="HV53" s="69"/>
      <c r="HW53" s="69"/>
      <c r="HX53" s="69"/>
      <c r="HY53" s="69"/>
      <c r="HZ53" s="69"/>
      <c r="IA53" s="69"/>
      <c r="IB53" s="69"/>
      <c r="IC53" s="69"/>
      <c r="ID53" s="69"/>
      <c r="IE53" s="69"/>
      <c r="IF53" s="69"/>
      <c r="IG53" s="69"/>
      <c r="IH53" s="69"/>
      <c r="II53" s="69"/>
      <c r="IJ53" s="69"/>
      <c r="IK53" s="69"/>
      <c r="IL53" s="69"/>
      <c r="IM53" s="69"/>
      <c r="IN53" s="69"/>
      <c r="IO53" s="69"/>
      <c r="IP53" s="69"/>
      <c r="IQ53" s="69"/>
      <c r="IR53" s="69"/>
      <c r="IS53" s="69"/>
      <c r="IT53" s="69"/>
      <c r="IU53" s="69"/>
      <c r="IV53" s="69"/>
    </row>
  </sheetData>
  <mergeCells count="31">
    <mergeCell ref="A4:B4"/>
    <mergeCell ref="A6:B6"/>
    <mergeCell ref="A1:AF1"/>
    <mergeCell ref="A2:AF2"/>
    <mergeCell ref="A3:AF3"/>
    <mergeCell ref="A5:B5"/>
    <mergeCell ref="H11:I11"/>
    <mergeCell ref="A7:AF7"/>
    <mergeCell ref="A8:AF8"/>
    <mergeCell ref="AF11:AF12"/>
    <mergeCell ref="L11:M11"/>
    <mergeCell ref="D11:D12"/>
    <mergeCell ref="E11:E12"/>
    <mergeCell ref="F11:G11"/>
    <mergeCell ref="T11:U11"/>
    <mergeCell ref="Z11:AB11"/>
    <mergeCell ref="AC11:AE11"/>
    <mergeCell ref="N11:O11"/>
    <mergeCell ref="P11:Q11"/>
    <mergeCell ref="R11:S11"/>
    <mergeCell ref="V11:W11"/>
    <mergeCell ref="X11:Y11"/>
    <mergeCell ref="B16:C16"/>
    <mergeCell ref="B17:C17"/>
    <mergeCell ref="B18:C18"/>
    <mergeCell ref="B14:C14"/>
    <mergeCell ref="J11:K11"/>
    <mergeCell ref="B15:C15"/>
    <mergeCell ref="B12:C12"/>
    <mergeCell ref="B13:C13"/>
    <mergeCell ref="A11:C11"/>
  </mergeCells>
  <pageMargins left="0.70866141732283472" right="0.70866141732283472" top="0.74803149606299213" bottom="0.74803149606299213" header="0.31496062992125984" footer="0.31496062992125984"/>
  <pageSetup scale="67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F54"/>
  <sheetViews>
    <sheetView zoomScaleNormal="100" workbookViewId="0">
      <selection activeCell="AF9" sqref="AF9"/>
    </sheetView>
  </sheetViews>
  <sheetFormatPr baseColWidth="10" defaultRowHeight="12.75"/>
  <cols>
    <col min="1" max="1" width="5.42578125" style="66" customWidth="1"/>
    <col min="2" max="2" width="12" style="66" customWidth="1"/>
    <col min="3" max="3" width="31.7109375" style="66" customWidth="1"/>
    <col min="4" max="4" width="10.42578125" style="66" customWidth="1"/>
    <col min="5" max="5" width="7.7109375" style="66" customWidth="1"/>
    <col min="6" max="7" width="14.85546875" style="66" bestFit="1" customWidth="1"/>
    <col min="8" max="9" width="10.5703125" style="66" hidden="1" customWidth="1"/>
    <col min="10" max="10" width="11.5703125" style="66" hidden="1" customWidth="1"/>
    <col min="11" max="11" width="12.42578125" style="66" hidden="1" customWidth="1"/>
    <col min="12" max="12" width="10.140625" style="66" hidden="1" customWidth="1"/>
    <col min="13" max="13" width="10.5703125" style="66" hidden="1" customWidth="1"/>
    <col min="14" max="15" width="11.140625" style="66" hidden="1" customWidth="1"/>
    <col min="16" max="17" width="10.5703125" style="66" hidden="1" customWidth="1"/>
    <col min="18" max="18" width="12" style="66" hidden="1" customWidth="1"/>
    <col min="19" max="19" width="11.140625" style="66" hidden="1" customWidth="1"/>
    <col min="20" max="22" width="10.5703125" style="66" hidden="1" customWidth="1"/>
    <col min="23" max="23" width="11.140625" style="66" hidden="1" customWidth="1"/>
    <col min="24" max="24" width="10.5703125" style="66" hidden="1" customWidth="1"/>
    <col min="25" max="25" width="10.85546875" style="66" hidden="1" customWidth="1"/>
    <col min="26" max="26" width="10" style="66" customWidth="1"/>
    <col min="27" max="27" width="10.28515625" style="66" customWidth="1"/>
    <col min="28" max="28" width="10.85546875" style="66" hidden="1" customWidth="1"/>
    <col min="29" max="31" width="6.7109375" style="66" customWidth="1"/>
    <col min="32" max="32" width="36.5703125" style="66" customWidth="1"/>
    <col min="33" max="256" width="11.42578125" style="66"/>
    <col min="257" max="257" width="5.42578125" style="66" customWidth="1"/>
    <col min="258" max="258" width="12" style="66" customWidth="1"/>
    <col min="259" max="259" width="31.7109375" style="66" customWidth="1"/>
    <col min="260" max="260" width="10.42578125" style="66" customWidth="1"/>
    <col min="261" max="261" width="7.7109375" style="66" customWidth="1"/>
    <col min="262" max="263" width="14.85546875" style="66" bestFit="1" customWidth="1"/>
    <col min="264" max="281" width="0" style="66" hidden="1" customWidth="1"/>
    <col min="282" max="282" width="10" style="66" customWidth="1"/>
    <col min="283" max="283" width="10.28515625" style="66" customWidth="1"/>
    <col min="284" max="284" width="0" style="66" hidden="1" customWidth="1"/>
    <col min="285" max="287" width="6.7109375" style="66" customWidth="1"/>
    <col min="288" max="288" width="36.5703125" style="66" customWidth="1"/>
    <col min="289" max="512" width="11.42578125" style="66"/>
    <col min="513" max="513" width="5.42578125" style="66" customWidth="1"/>
    <col min="514" max="514" width="12" style="66" customWidth="1"/>
    <col min="515" max="515" width="31.7109375" style="66" customWidth="1"/>
    <col min="516" max="516" width="10.42578125" style="66" customWidth="1"/>
    <col min="517" max="517" width="7.7109375" style="66" customWidth="1"/>
    <col min="518" max="519" width="14.85546875" style="66" bestFit="1" customWidth="1"/>
    <col min="520" max="537" width="0" style="66" hidden="1" customWidth="1"/>
    <col min="538" max="538" width="10" style="66" customWidth="1"/>
    <col min="539" max="539" width="10.28515625" style="66" customWidth="1"/>
    <col min="540" max="540" width="0" style="66" hidden="1" customWidth="1"/>
    <col min="541" max="543" width="6.7109375" style="66" customWidth="1"/>
    <col min="544" max="544" width="36.5703125" style="66" customWidth="1"/>
    <col min="545" max="768" width="11.42578125" style="66"/>
    <col min="769" max="769" width="5.42578125" style="66" customWidth="1"/>
    <col min="770" max="770" width="12" style="66" customWidth="1"/>
    <col min="771" max="771" width="31.7109375" style="66" customWidth="1"/>
    <col min="772" max="772" width="10.42578125" style="66" customWidth="1"/>
    <col min="773" max="773" width="7.7109375" style="66" customWidth="1"/>
    <col min="774" max="775" width="14.85546875" style="66" bestFit="1" customWidth="1"/>
    <col min="776" max="793" width="0" style="66" hidden="1" customWidth="1"/>
    <col min="794" max="794" width="10" style="66" customWidth="1"/>
    <col min="795" max="795" width="10.28515625" style="66" customWidth="1"/>
    <col min="796" max="796" width="0" style="66" hidden="1" customWidth="1"/>
    <col min="797" max="799" width="6.7109375" style="66" customWidth="1"/>
    <col min="800" max="800" width="36.5703125" style="66" customWidth="1"/>
    <col min="801" max="1024" width="11.42578125" style="66"/>
    <col min="1025" max="1025" width="5.42578125" style="66" customWidth="1"/>
    <col min="1026" max="1026" width="12" style="66" customWidth="1"/>
    <col min="1027" max="1027" width="31.7109375" style="66" customWidth="1"/>
    <col min="1028" max="1028" width="10.42578125" style="66" customWidth="1"/>
    <col min="1029" max="1029" width="7.7109375" style="66" customWidth="1"/>
    <col min="1030" max="1031" width="14.85546875" style="66" bestFit="1" customWidth="1"/>
    <col min="1032" max="1049" width="0" style="66" hidden="1" customWidth="1"/>
    <col min="1050" max="1050" width="10" style="66" customWidth="1"/>
    <col min="1051" max="1051" width="10.28515625" style="66" customWidth="1"/>
    <col min="1052" max="1052" width="0" style="66" hidden="1" customWidth="1"/>
    <col min="1053" max="1055" width="6.7109375" style="66" customWidth="1"/>
    <col min="1056" max="1056" width="36.5703125" style="66" customWidth="1"/>
    <col min="1057" max="1280" width="11.42578125" style="66"/>
    <col min="1281" max="1281" width="5.42578125" style="66" customWidth="1"/>
    <col min="1282" max="1282" width="12" style="66" customWidth="1"/>
    <col min="1283" max="1283" width="31.7109375" style="66" customWidth="1"/>
    <col min="1284" max="1284" width="10.42578125" style="66" customWidth="1"/>
    <col min="1285" max="1285" width="7.7109375" style="66" customWidth="1"/>
    <col min="1286" max="1287" width="14.85546875" style="66" bestFit="1" customWidth="1"/>
    <col min="1288" max="1305" width="0" style="66" hidden="1" customWidth="1"/>
    <col min="1306" max="1306" width="10" style="66" customWidth="1"/>
    <col min="1307" max="1307" width="10.28515625" style="66" customWidth="1"/>
    <col min="1308" max="1308" width="0" style="66" hidden="1" customWidth="1"/>
    <col min="1309" max="1311" width="6.7109375" style="66" customWidth="1"/>
    <col min="1312" max="1312" width="36.5703125" style="66" customWidth="1"/>
    <col min="1313" max="1536" width="11.42578125" style="66"/>
    <col min="1537" max="1537" width="5.42578125" style="66" customWidth="1"/>
    <col min="1538" max="1538" width="12" style="66" customWidth="1"/>
    <col min="1539" max="1539" width="31.7109375" style="66" customWidth="1"/>
    <col min="1540" max="1540" width="10.42578125" style="66" customWidth="1"/>
    <col min="1541" max="1541" width="7.7109375" style="66" customWidth="1"/>
    <col min="1542" max="1543" width="14.85546875" style="66" bestFit="1" customWidth="1"/>
    <col min="1544" max="1561" width="0" style="66" hidden="1" customWidth="1"/>
    <col min="1562" max="1562" width="10" style="66" customWidth="1"/>
    <col min="1563" max="1563" width="10.28515625" style="66" customWidth="1"/>
    <col min="1564" max="1564" width="0" style="66" hidden="1" customWidth="1"/>
    <col min="1565" max="1567" width="6.7109375" style="66" customWidth="1"/>
    <col min="1568" max="1568" width="36.5703125" style="66" customWidth="1"/>
    <col min="1569" max="1792" width="11.42578125" style="66"/>
    <col min="1793" max="1793" width="5.42578125" style="66" customWidth="1"/>
    <col min="1794" max="1794" width="12" style="66" customWidth="1"/>
    <col min="1795" max="1795" width="31.7109375" style="66" customWidth="1"/>
    <col min="1796" max="1796" width="10.42578125" style="66" customWidth="1"/>
    <col min="1797" max="1797" width="7.7109375" style="66" customWidth="1"/>
    <col min="1798" max="1799" width="14.85546875" style="66" bestFit="1" customWidth="1"/>
    <col min="1800" max="1817" width="0" style="66" hidden="1" customWidth="1"/>
    <col min="1818" max="1818" width="10" style="66" customWidth="1"/>
    <col min="1819" max="1819" width="10.28515625" style="66" customWidth="1"/>
    <col min="1820" max="1820" width="0" style="66" hidden="1" customWidth="1"/>
    <col min="1821" max="1823" width="6.7109375" style="66" customWidth="1"/>
    <col min="1824" max="1824" width="36.5703125" style="66" customWidth="1"/>
    <col min="1825" max="2048" width="11.42578125" style="66"/>
    <col min="2049" max="2049" width="5.42578125" style="66" customWidth="1"/>
    <col min="2050" max="2050" width="12" style="66" customWidth="1"/>
    <col min="2051" max="2051" width="31.7109375" style="66" customWidth="1"/>
    <col min="2052" max="2052" width="10.42578125" style="66" customWidth="1"/>
    <col min="2053" max="2053" width="7.7109375" style="66" customWidth="1"/>
    <col min="2054" max="2055" width="14.85546875" style="66" bestFit="1" customWidth="1"/>
    <col min="2056" max="2073" width="0" style="66" hidden="1" customWidth="1"/>
    <col min="2074" max="2074" width="10" style="66" customWidth="1"/>
    <col min="2075" max="2075" width="10.28515625" style="66" customWidth="1"/>
    <col min="2076" max="2076" width="0" style="66" hidden="1" customWidth="1"/>
    <col min="2077" max="2079" width="6.7109375" style="66" customWidth="1"/>
    <col min="2080" max="2080" width="36.5703125" style="66" customWidth="1"/>
    <col min="2081" max="2304" width="11.42578125" style="66"/>
    <col min="2305" max="2305" width="5.42578125" style="66" customWidth="1"/>
    <col min="2306" max="2306" width="12" style="66" customWidth="1"/>
    <col min="2307" max="2307" width="31.7109375" style="66" customWidth="1"/>
    <col min="2308" max="2308" width="10.42578125" style="66" customWidth="1"/>
    <col min="2309" max="2309" width="7.7109375" style="66" customWidth="1"/>
    <col min="2310" max="2311" width="14.85546875" style="66" bestFit="1" customWidth="1"/>
    <col min="2312" max="2329" width="0" style="66" hidden="1" customWidth="1"/>
    <col min="2330" max="2330" width="10" style="66" customWidth="1"/>
    <col min="2331" max="2331" width="10.28515625" style="66" customWidth="1"/>
    <col min="2332" max="2332" width="0" style="66" hidden="1" customWidth="1"/>
    <col min="2333" max="2335" width="6.7109375" style="66" customWidth="1"/>
    <col min="2336" max="2336" width="36.5703125" style="66" customWidth="1"/>
    <col min="2337" max="2560" width="11.42578125" style="66"/>
    <col min="2561" max="2561" width="5.42578125" style="66" customWidth="1"/>
    <col min="2562" max="2562" width="12" style="66" customWidth="1"/>
    <col min="2563" max="2563" width="31.7109375" style="66" customWidth="1"/>
    <col min="2564" max="2564" width="10.42578125" style="66" customWidth="1"/>
    <col min="2565" max="2565" width="7.7109375" style="66" customWidth="1"/>
    <col min="2566" max="2567" width="14.85546875" style="66" bestFit="1" customWidth="1"/>
    <col min="2568" max="2585" width="0" style="66" hidden="1" customWidth="1"/>
    <col min="2586" max="2586" width="10" style="66" customWidth="1"/>
    <col min="2587" max="2587" width="10.28515625" style="66" customWidth="1"/>
    <col min="2588" max="2588" width="0" style="66" hidden="1" customWidth="1"/>
    <col min="2589" max="2591" width="6.7109375" style="66" customWidth="1"/>
    <col min="2592" max="2592" width="36.5703125" style="66" customWidth="1"/>
    <col min="2593" max="2816" width="11.42578125" style="66"/>
    <col min="2817" max="2817" width="5.42578125" style="66" customWidth="1"/>
    <col min="2818" max="2818" width="12" style="66" customWidth="1"/>
    <col min="2819" max="2819" width="31.7109375" style="66" customWidth="1"/>
    <col min="2820" max="2820" width="10.42578125" style="66" customWidth="1"/>
    <col min="2821" max="2821" width="7.7109375" style="66" customWidth="1"/>
    <col min="2822" max="2823" width="14.85546875" style="66" bestFit="1" customWidth="1"/>
    <col min="2824" max="2841" width="0" style="66" hidden="1" customWidth="1"/>
    <col min="2842" max="2842" width="10" style="66" customWidth="1"/>
    <col min="2843" max="2843" width="10.28515625" style="66" customWidth="1"/>
    <col min="2844" max="2844" width="0" style="66" hidden="1" customWidth="1"/>
    <col min="2845" max="2847" width="6.7109375" style="66" customWidth="1"/>
    <col min="2848" max="2848" width="36.5703125" style="66" customWidth="1"/>
    <col min="2849" max="3072" width="11.42578125" style="66"/>
    <col min="3073" max="3073" width="5.42578125" style="66" customWidth="1"/>
    <col min="3074" max="3074" width="12" style="66" customWidth="1"/>
    <col min="3075" max="3075" width="31.7109375" style="66" customWidth="1"/>
    <col min="3076" max="3076" width="10.42578125" style="66" customWidth="1"/>
    <col min="3077" max="3077" width="7.7109375" style="66" customWidth="1"/>
    <col min="3078" max="3079" width="14.85546875" style="66" bestFit="1" customWidth="1"/>
    <col min="3080" max="3097" width="0" style="66" hidden="1" customWidth="1"/>
    <col min="3098" max="3098" width="10" style="66" customWidth="1"/>
    <col min="3099" max="3099" width="10.28515625" style="66" customWidth="1"/>
    <col min="3100" max="3100" width="0" style="66" hidden="1" customWidth="1"/>
    <col min="3101" max="3103" width="6.7109375" style="66" customWidth="1"/>
    <col min="3104" max="3104" width="36.5703125" style="66" customWidth="1"/>
    <col min="3105" max="3328" width="11.42578125" style="66"/>
    <col min="3329" max="3329" width="5.42578125" style="66" customWidth="1"/>
    <col min="3330" max="3330" width="12" style="66" customWidth="1"/>
    <col min="3331" max="3331" width="31.7109375" style="66" customWidth="1"/>
    <col min="3332" max="3332" width="10.42578125" style="66" customWidth="1"/>
    <col min="3333" max="3333" width="7.7109375" style="66" customWidth="1"/>
    <col min="3334" max="3335" width="14.85546875" style="66" bestFit="1" customWidth="1"/>
    <col min="3336" max="3353" width="0" style="66" hidden="1" customWidth="1"/>
    <col min="3354" max="3354" width="10" style="66" customWidth="1"/>
    <col min="3355" max="3355" width="10.28515625" style="66" customWidth="1"/>
    <col min="3356" max="3356" width="0" style="66" hidden="1" customWidth="1"/>
    <col min="3357" max="3359" width="6.7109375" style="66" customWidth="1"/>
    <col min="3360" max="3360" width="36.5703125" style="66" customWidth="1"/>
    <col min="3361" max="3584" width="11.42578125" style="66"/>
    <col min="3585" max="3585" width="5.42578125" style="66" customWidth="1"/>
    <col min="3586" max="3586" width="12" style="66" customWidth="1"/>
    <col min="3587" max="3587" width="31.7109375" style="66" customWidth="1"/>
    <col min="3588" max="3588" width="10.42578125" style="66" customWidth="1"/>
    <col min="3589" max="3589" width="7.7109375" style="66" customWidth="1"/>
    <col min="3590" max="3591" width="14.85546875" style="66" bestFit="1" customWidth="1"/>
    <col min="3592" max="3609" width="0" style="66" hidden="1" customWidth="1"/>
    <col min="3610" max="3610" width="10" style="66" customWidth="1"/>
    <col min="3611" max="3611" width="10.28515625" style="66" customWidth="1"/>
    <col min="3612" max="3612" width="0" style="66" hidden="1" customWidth="1"/>
    <col min="3613" max="3615" width="6.7109375" style="66" customWidth="1"/>
    <col min="3616" max="3616" width="36.5703125" style="66" customWidth="1"/>
    <col min="3617" max="3840" width="11.42578125" style="66"/>
    <col min="3841" max="3841" width="5.42578125" style="66" customWidth="1"/>
    <col min="3842" max="3842" width="12" style="66" customWidth="1"/>
    <col min="3843" max="3843" width="31.7109375" style="66" customWidth="1"/>
    <col min="3844" max="3844" width="10.42578125" style="66" customWidth="1"/>
    <col min="3845" max="3845" width="7.7109375" style="66" customWidth="1"/>
    <col min="3846" max="3847" width="14.85546875" style="66" bestFit="1" customWidth="1"/>
    <col min="3848" max="3865" width="0" style="66" hidden="1" customWidth="1"/>
    <col min="3866" max="3866" width="10" style="66" customWidth="1"/>
    <col min="3867" max="3867" width="10.28515625" style="66" customWidth="1"/>
    <col min="3868" max="3868" width="0" style="66" hidden="1" customWidth="1"/>
    <col min="3869" max="3871" width="6.7109375" style="66" customWidth="1"/>
    <col min="3872" max="3872" width="36.5703125" style="66" customWidth="1"/>
    <col min="3873" max="4096" width="11.42578125" style="66"/>
    <col min="4097" max="4097" width="5.42578125" style="66" customWidth="1"/>
    <col min="4098" max="4098" width="12" style="66" customWidth="1"/>
    <col min="4099" max="4099" width="31.7109375" style="66" customWidth="1"/>
    <col min="4100" max="4100" width="10.42578125" style="66" customWidth="1"/>
    <col min="4101" max="4101" width="7.7109375" style="66" customWidth="1"/>
    <col min="4102" max="4103" width="14.85546875" style="66" bestFit="1" customWidth="1"/>
    <col min="4104" max="4121" width="0" style="66" hidden="1" customWidth="1"/>
    <col min="4122" max="4122" width="10" style="66" customWidth="1"/>
    <col min="4123" max="4123" width="10.28515625" style="66" customWidth="1"/>
    <col min="4124" max="4124" width="0" style="66" hidden="1" customWidth="1"/>
    <col min="4125" max="4127" width="6.7109375" style="66" customWidth="1"/>
    <col min="4128" max="4128" width="36.5703125" style="66" customWidth="1"/>
    <col min="4129" max="4352" width="11.42578125" style="66"/>
    <col min="4353" max="4353" width="5.42578125" style="66" customWidth="1"/>
    <col min="4354" max="4354" width="12" style="66" customWidth="1"/>
    <col min="4355" max="4355" width="31.7109375" style="66" customWidth="1"/>
    <col min="4356" max="4356" width="10.42578125" style="66" customWidth="1"/>
    <col min="4357" max="4357" width="7.7109375" style="66" customWidth="1"/>
    <col min="4358" max="4359" width="14.85546875" style="66" bestFit="1" customWidth="1"/>
    <col min="4360" max="4377" width="0" style="66" hidden="1" customWidth="1"/>
    <col min="4378" max="4378" width="10" style="66" customWidth="1"/>
    <col min="4379" max="4379" width="10.28515625" style="66" customWidth="1"/>
    <col min="4380" max="4380" width="0" style="66" hidden="1" customWidth="1"/>
    <col min="4381" max="4383" width="6.7109375" style="66" customWidth="1"/>
    <col min="4384" max="4384" width="36.5703125" style="66" customWidth="1"/>
    <col min="4385" max="4608" width="11.42578125" style="66"/>
    <col min="4609" max="4609" width="5.42578125" style="66" customWidth="1"/>
    <col min="4610" max="4610" width="12" style="66" customWidth="1"/>
    <col min="4611" max="4611" width="31.7109375" style="66" customWidth="1"/>
    <col min="4612" max="4612" width="10.42578125" style="66" customWidth="1"/>
    <col min="4613" max="4613" width="7.7109375" style="66" customWidth="1"/>
    <col min="4614" max="4615" width="14.85546875" style="66" bestFit="1" customWidth="1"/>
    <col min="4616" max="4633" width="0" style="66" hidden="1" customWidth="1"/>
    <col min="4634" max="4634" width="10" style="66" customWidth="1"/>
    <col min="4635" max="4635" width="10.28515625" style="66" customWidth="1"/>
    <col min="4636" max="4636" width="0" style="66" hidden="1" customWidth="1"/>
    <col min="4637" max="4639" width="6.7109375" style="66" customWidth="1"/>
    <col min="4640" max="4640" width="36.5703125" style="66" customWidth="1"/>
    <col min="4641" max="4864" width="11.42578125" style="66"/>
    <col min="4865" max="4865" width="5.42578125" style="66" customWidth="1"/>
    <col min="4866" max="4866" width="12" style="66" customWidth="1"/>
    <col min="4867" max="4867" width="31.7109375" style="66" customWidth="1"/>
    <col min="4868" max="4868" width="10.42578125" style="66" customWidth="1"/>
    <col min="4869" max="4869" width="7.7109375" style="66" customWidth="1"/>
    <col min="4870" max="4871" width="14.85546875" style="66" bestFit="1" customWidth="1"/>
    <col min="4872" max="4889" width="0" style="66" hidden="1" customWidth="1"/>
    <col min="4890" max="4890" width="10" style="66" customWidth="1"/>
    <col min="4891" max="4891" width="10.28515625" style="66" customWidth="1"/>
    <col min="4892" max="4892" width="0" style="66" hidden="1" customWidth="1"/>
    <col min="4893" max="4895" width="6.7109375" style="66" customWidth="1"/>
    <col min="4896" max="4896" width="36.5703125" style="66" customWidth="1"/>
    <col min="4897" max="5120" width="11.42578125" style="66"/>
    <col min="5121" max="5121" width="5.42578125" style="66" customWidth="1"/>
    <col min="5122" max="5122" width="12" style="66" customWidth="1"/>
    <col min="5123" max="5123" width="31.7109375" style="66" customWidth="1"/>
    <col min="5124" max="5124" width="10.42578125" style="66" customWidth="1"/>
    <col min="5125" max="5125" width="7.7109375" style="66" customWidth="1"/>
    <col min="5126" max="5127" width="14.85546875" style="66" bestFit="1" customWidth="1"/>
    <col min="5128" max="5145" width="0" style="66" hidden="1" customWidth="1"/>
    <col min="5146" max="5146" width="10" style="66" customWidth="1"/>
    <col min="5147" max="5147" width="10.28515625" style="66" customWidth="1"/>
    <col min="5148" max="5148" width="0" style="66" hidden="1" customWidth="1"/>
    <col min="5149" max="5151" width="6.7109375" style="66" customWidth="1"/>
    <col min="5152" max="5152" width="36.5703125" style="66" customWidth="1"/>
    <col min="5153" max="5376" width="11.42578125" style="66"/>
    <col min="5377" max="5377" width="5.42578125" style="66" customWidth="1"/>
    <col min="5378" max="5378" width="12" style="66" customWidth="1"/>
    <col min="5379" max="5379" width="31.7109375" style="66" customWidth="1"/>
    <col min="5380" max="5380" width="10.42578125" style="66" customWidth="1"/>
    <col min="5381" max="5381" width="7.7109375" style="66" customWidth="1"/>
    <col min="5382" max="5383" width="14.85546875" style="66" bestFit="1" customWidth="1"/>
    <col min="5384" max="5401" width="0" style="66" hidden="1" customWidth="1"/>
    <col min="5402" max="5402" width="10" style="66" customWidth="1"/>
    <col min="5403" max="5403" width="10.28515625" style="66" customWidth="1"/>
    <col min="5404" max="5404" width="0" style="66" hidden="1" customWidth="1"/>
    <col min="5405" max="5407" width="6.7109375" style="66" customWidth="1"/>
    <col min="5408" max="5408" width="36.5703125" style="66" customWidth="1"/>
    <col min="5409" max="5632" width="11.42578125" style="66"/>
    <col min="5633" max="5633" width="5.42578125" style="66" customWidth="1"/>
    <col min="5634" max="5634" width="12" style="66" customWidth="1"/>
    <col min="5635" max="5635" width="31.7109375" style="66" customWidth="1"/>
    <col min="5636" max="5636" width="10.42578125" style="66" customWidth="1"/>
    <col min="5637" max="5637" width="7.7109375" style="66" customWidth="1"/>
    <col min="5638" max="5639" width="14.85546875" style="66" bestFit="1" customWidth="1"/>
    <col min="5640" max="5657" width="0" style="66" hidden="1" customWidth="1"/>
    <col min="5658" max="5658" width="10" style="66" customWidth="1"/>
    <col min="5659" max="5659" width="10.28515625" style="66" customWidth="1"/>
    <col min="5660" max="5660" width="0" style="66" hidden="1" customWidth="1"/>
    <col min="5661" max="5663" width="6.7109375" style="66" customWidth="1"/>
    <col min="5664" max="5664" width="36.5703125" style="66" customWidth="1"/>
    <col min="5665" max="5888" width="11.42578125" style="66"/>
    <col min="5889" max="5889" width="5.42578125" style="66" customWidth="1"/>
    <col min="5890" max="5890" width="12" style="66" customWidth="1"/>
    <col min="5891" max="5891" width="31.7109375" style="66" customWidth="1"/>
    <col min="5892" max="5892" width="10.42578125" style="66" customWidth="1"/>
    <col min="5893" max="5893" width="7.7109375" style="66" customWidth="1"/>
    <col min="5894" max="5895" width="14.85546875" style="66" bestFit="1" customWidth="1"/>
    <col min="5896" max="5913" width="0" style="66" hidden="1" customWidth="1"/>
    <col min="5914" max="5914" width="10" style="66" customWidth="1"/>
    <col min="5915" max="5915" width="10.28515625" style="66" customWidth="1"/>
    <col min="5916" max="5916" width="0" style="66" hidden="1" customWidth="1"/>
    <col min="5917" max="5919" width="6.7109375" style="66" customWidth="1"/>
    <col min="5920" max="5920" width="36.5703125" style="66" customWidth="1"/>
    <col min="5921" max="6144" width="11.42578125" style="66"/>
    <col min="6145" max="6145" width="5.42578125" style="66" customWidth="1"/>
    <col min="6146" max="6146" width="12" style="66" customWidth="1"/>
    <col min="6147" max="6147" width="31.7109375" style="66" customWidth="1"/>
    <col min="6148" max="6148" width="10.42578125" style="66" customWidth="1"/>
    <col min="6149" max="6149" width="7.7109375" style="66" customWidth="1"/>
    <col min="6150" max="6151" width="14.85546875" style="66" bestFit="1" customWidth="1"/>
    <col min="6152" max="6169" width="0" style="66" hidden="1" customWidth="1"/>
    <col min="6170" max="6170" width="10" style="66" customWidth="1"/>
    <col min="6171" max="6171" width="10.28515625" style="66" customWidth="1"/>
    <col min="6172" max="6172" width="0" style="66" hidden="1" customWidth="1"/>
    <col min="6173" max="6175" width="6.7109375" style="66" customWidth="1"/>
    <col min="6176" max="6176" width="36.5703125" style="66" customWidth="1"/>
    <col min="6177" max="6400" width="11.42578125" style="66"/>
    <col min="6401" max="6401" width="5.42578125" style="66" customWidth="1"/>
    <col min="6402" max="6402" width="12" style="66" customWidth="1"/>
    <col min="6403" max="6403" width="31.7109375" style="66" customWidth="1"/>
    <col min="6404" max="6404" width="10.42578125" style="66" customWidth="1"/>
    <col min="6405" max="6405" width="7.7109375" style="66" customWidth="1"/>
    <col min="6406" max="6407" width="14.85546875" style="66" bestFit="1" customWidth="1"/>
    <col min="6408" max="6425" width="0" style="66" hidden="1" customWidth="1"/>
    <col min="6426" max="6426" width="10" style="66" customWidth="1"/>
    <col min="6427" max="6427" width="10.28515625" style="66" customWidth="1"/>
    <col min="6428" max="6428" width="0" style="66" hidden="1" customWidth="1"/>
    <col min="6429" max="6431" width="6.7109375" style="66" customWidth="1"/>
    <col min="6432" max="6432" width="36.5703125" style="66" customWidth="1"/>
    <col min="6433" max="6656" width="11.42578125" style="66"/>
    <col min="6657" max="6657" width="5.42578125" style="66" customWidth="1"/>
    <col min="6658" max="6658" width="12" style="66" customWidth="1"/>
    <col min="6659" max="6659" width="31.7109375" style="66" customWidth="1"/>
    <col min="6660" max="6660" width="10.42578125" style="66" customWidth="1"/>
    <col min="6661" max="6661" width="7.7109375" style="66" customWidth="1"/>
    <col min="6662" max="6663" width="14.85546875" style="66" bestFit="1" customWidth="1"/>
    <col min="6664" max="6681" width="0" style="66" hidden="1" customWidth="1"/>
    <col min="6682" max="6682" width="10" style="66" customWidth="1"/>
    <col min="6683" max="6683" width="10.28515625" style="66" customWidth="1"/>
    <col min="6684" max="6684" width="0" style="66" hidden="1" customWidth="1"/>
    <col min="6685" max="6687" width="6.7109375" style="66" customWidth="1"/>
    <col min="6688" max="6688" width="36.5703125" style="66" customWidth="1"/>
    <col min="6689" max="6912" width="11.42578125" style="66"/>
    <col min="6913" max="6913" width="5.42578125" style="66" customWidth="1"/>
    <col min="6914" max="6914" width="12" style="66" customWidth="1"/>
    <col min="6915" max="6915" width="31.7109375" style="66" customWidth="1"/>
    <col min="6916" max="6916" width="10.42578125" style="66" customWidth="1"/>
    <col min="6917" max="6917" width="7.7109375" style="66" customWidth="1"/>
    <col min="6918" max="6919" width="14.85546875" style="66" bestFit="1" customWidth="1"/>
    <col min="6920" max="6937" width="0" style="66" hidden="1" customWidth="1"/>
    <col min="6938" max="6938" width="10" style="66" customWidth="1"/>
    <col min="6939" max="6939" width="10.28515625" style="66" customWidth="1"/>
    <col min="6940" max="6940" width="0" style="66" hidden="1" customWidth="1"/>
    <col min="6941" max="6943" width="6.7109375" style="66" customWidth="1"/>
    <col min="6944" max="6944" width="36.5703125" style="66" customWidth="1"/>
    <col min="6945" max="7168" width="11.42578125" style="66"/>
    <col min="7169" max="7169" width="5.42578125" style="66" customWidth="1"/>
    <col min="7170" max="7170" width="12" style="66" customWidth="1"/>
    <col min="7171" max="7171" width="31.7109375" style="66" customWidth="1"/>
    <col min="7172" max="7172" width="10.42578125" style="66" customWidth="1"/>
    <col min="7173" max="7173" width="7.7109375" style="66" customWidth="1"/>
    <col min="7174" max="7175" width="14.85546875" style="66" bestFit="1" customWidth="1"/>
    <col min="7176" max="7193" width="0" style="66" hidden="1" customWidth="1"/>
    <col min="7194" max="7194" width="10" style="66" customWidth="1"/>
    <col min="7195" max="7195" width="10.28515625" style="66" customWidth="1"/>
    <col min="7196" max="7196" width="0" style="66" hidden="1" customWidth="1"/>
    <col min="7197" max="7199" width="6.7109375" style="66" customWidth="1"/>
    <col min="7200" max="7200" width="36.5703125" style="66" customWidth="1"/>
    <col min="7201" max="7424" width="11.42578125" style="66"/>
    <col min="7425" max="7425" width="5.42578125" style="66" customWidth="1"/>
    <col min="7426" max="7426" width="12" style="66" customWidth="1"/>
    <col min="7427" max="7427" width="31.7109375" style="66" customWidth="1"/>
    <col min="7428" max="7428" width="10.42578125" style="66" customWidth="1"/>
    <col min="7429" max="7429" width="7.7109375" style="66" customWidth="1"/>
    <col min="7430" max="7431" width="14.85546875" style="66" bestFit="1" customWidth="1"/>
    <col min="7432" max="7449" width="0" style="66" hidden="1" customWidth="1"/>
    <col min="7450" max="7450" width="10" style="66" customWidth="1"/>
    <col min="7451" max="7451" width="10.28515625" style="66" customWidth="1"/>
    <col min="7452" max="7452" width="0" style="66" hidden="1" customWidth="1"/>
    <col min="7453" max="7455" width="6.7109375" style="66" customWidth="1"/>
    <col min="7456" max="7456" width="36.5703125" style="66" customWidth="1"/>
    <col min="7457" max="7680" width="11.42578125" style="66"/>
    <col min="7681" max="7681" width="5.42578125" style="66" customWidth="1"/>
    <col min="7682" max="7682" width="12" style="66" customWidth="1"/>
    <col min="7683" max="7683" width="31.7109375" style="66" customWidth="1"/>
    <col min="7684" max="7684" width="10.42578125" style="66" customWidth="1"/>
    <col min="7685" max="7685" width="7.7109375" style="66" customWidth="1"/>
    <col min="7686" max="7687" width="14.85546875" style="66" bestFit="1" customWidth="1"/>
    <col min="7688" max="7705" width="0" style="66" hidden="1" customWidth="1"/>
    <col min="7706" max="7706" width="10" style="66" customWidth="1"/>
    <col min="7707" max="7707" width="10.28515625" style="66" customWidth="1"/>
    <col min="7708" max="7708" width="0" style="66" hidden="1" customWidth="1"/>
    <col min="7709" max="7711" width="6.7109375" style="66" customWidth="1"/>
    <col min="7712" max="7712" width="36.5703125" style="66" customWidth="1"/>
    <col min="7713" max="7936" width="11.42578125" style="66"/>
    <col min="7937" max="7937" width="5.42578125" style="66" customWidth="1"/>
    <col min="7938" max="7938" width="12" style="66" customWidth="1"/>
    <col min="7939" max="7939" width="31.7109375" style="66" customWidth="1"/>
    <col min="7940" max="7940" width="10.42578125" style="66" customWidth="1"/>
    <col min="7941" max="7941" width="7.7109375" style="66" customWidth="1"/>
    <col min="7942" max="7943" width="14.85546875" style="66" bestFit="1" customWidth="1"/>
    <col min="7944" max="7961" width="0" style="66" hidden="1" customWidth="1"/>
    <col min="7962" max="7962" width="10" style="66" customWidth="1"/>
    <col min="7963" max="7963" width="10.28515625" style="66" customWidth="1"/>
    <col min="7964" max="7964" width="0" style="66" hidden="1" customWidth="1"/>
    <col min="7965" max="7967" width="6.7109375" style="66" customWidth="1"/>
    <col min="7968" max="7968" width="36.5703125" style="66" customWidth="1"/>
    <col min="7969" max="8192" width="11.42578125" style="66"/>
    <col min="8193" max="8193" width="5.42578125" style="66" customWidth="1"/>
    <col min="8194" max="8194" width="12" style="66" customWidth="1"/>
    <col min="8195" max="8195" width="31.7109375" style="66" customWidth="1"/>
    <col min="8196" max="8196" width="10.42578125" style="66" customWidth="1"/>
    <col min="8197" max="8197" width="7.7109375" style="66" customWidth="1"/>
    <col min="8198" max="8199" width="14.85546875" style="66" bestFit="1" customWidth="1"/>
    <col min="8200" max="8217" width="0" style="66" hidden="1" customWidth="1"/>
    <col min="8218" max="8218" width="10" style="66" customWidth="1"/>
    <col min="8219" max="8219" width="10.28515625" style="66" customWidth="1"/>
    <col min="8220" max="8220" width="0" style="66" hidden="1" customWidth="1"/>
    <col min="8221" max="8223" width="6.7109375" style="66" customWidth="1"/>
    <col min="8224" max="8224" width="36.5703125" style="66" customWidth="1"/>
    <col min="8225" max="8448" width="11.42578125" style="66"/>
    <col min="8449" max="8449" width="5.42578125" style="66" customWidth="1"/>
    <col min="8450" max="8450" width="12" style="66" customWidth="1"/>
    <col min="8451" max="8451" width="31.7109375" style="66" customWidth="1"/>
    <col min="8452" max="8452" width="10.42578125" style="66" customWidth="1"/>
    <col min="8453" max="8453" width="7.7109375" style="66" customWidth="1"/>
    <col min="8454" max="8455" width="14.85546875" style="66" bestFit="1" customWidth="1"/>
    <col min="8456" max="8473" width="0" style="66" hidden="1" customWidth="1"/>
    <col min="8474" max="8474" width="10" style="66" customWidth="1"/>
    <col min="8475" max="8475" width="10.28515625" style="66" customWidth="1"/>
    <col min="8476" max="8476" width="0" style="66" hidden="1" customWidth="1"/>
    <col min="8477" max="8479" width="6.7109375" style="66" customWidth="1"/>
    <col min="8480" max="8480" width="36.5703125" style="66" customWidth="1"/>
    <col min="8481" max="8704" width="11.42578125" style="66"/>
    <col min="8705" max="8705" width="5.42578125" style="66" customWidth="1"/>
    <col min="8706" max="8706" width="12" style="66" customWidth="1"/>
    <col min="8707" max="8707" width="31.7109375" style="66" customWidth="1"/>
    <col min="8708" max="8708" width="10.42578125" style="66" customWidth="1"/>
    <col min="8709" max="8709" width="7.7109375" style="66" customWidth="1"/>
    <col min="8710" max="8711" width="14.85546875" style="66" bestFit="1" customWidth="1"/>
    <col min="8712" max="8729" width="0" style="66" hidden="1" customWidth="1"/>
    <col min="8730" max="8730" width="10" style="66" customWidth="1"/>
    <col min="8731" max="8731" width="10.28515625" style="66" customWidth="1"/>
    <col min="8732" max="8732" width="0" style="66" hidden="1" customWidth="1"/>
    <col min="8733" max="8735" width="6.7109375" style="66" customWidth="1"/>
    <col min="8736" max="8736" width="36.5703125" style="66" customWidth="1"/>
    <col min="8737" max="8960" width="11.42578125" style="66"/>
    <col min="8961" max="8961" width="5.42578125" style="66" customWidth="1"/>
    <col min="8962" max="8962" width="12" style="66" customWidth="1"/>
    <col min="8963" max="8963" width="31.7109375" style="66" customWidth="1"/>
    <col min="8964" max="8964" width="10.42578125" style="66" customWidth="1"/>
    <col min="8965" max="8965" width="7.7109375" style="66" customWidth="1"/>
    <col min="8966" max="8967" width="14.85546875" style="66" bestFit="1" customWidth="1"/>
    <col min="8968" max="8985" width="0" style="66" hidden="1" customWidth="1"/>
    <col min="8986" max="8986" width="10" style="66" customWidth="1"/>
    <col min="8987" max="8987" width="10.28515625" style="66" customWidth="1"/>
    <col min="8988" max="8988" width="0" style="66" hidden="1" customWidth="1"/>
    <col min="8989" max="8991" width="6.7109375" style="66" customWidth="1"/>
    <col min="8992" max="8992" width="36.5703125" style="66" customWidth="1"/>
    <col min="8993" max="9216" width="11.42578125" style="66"/>
    <col min="9217" max="9217" width="5.42578125" style="66" customWidth="1"/>
    <col min="9218" max="9218" width="12" style="66" customWidth="1"/>
    <col min="9219" max="9219" width="31.7109375" style="66" customWidth="1"/>
    <col min="9220" max="9220" width="10.42578125" style="66" customWidth="1"/>
    <col min="9221" max="9221" width="7.7109375" style="66" customWidth="1"/>
    <col min="9222" max="9223" width="14.85546875" style="66" bestFit="1" customWidth="1"/>
    <col min="9224" max="9241" width="0" style="66" hidden="1" customWidth="1"/>
    <col min="9242" max="9242" width="10" style="66" customWidth="1"/>
    <col min="9243" max="9243" width="10.28515625" style="66" customWidth="1"/>
    <col min="9244" max="9244" width="0" style="66" hidden="1" customWidth="1"/>
    <col min="9245" max="9247" width="6.7109375" style="66" customWidth="1"/>
    <col min="9248" max="9248" width="36.5703125" style="66" customWidth="1"/>
    <col min="9249" max="9472" width="11.42578125" style="66"/>
    <col min="9473" max="9473" width="5.42578125" style="66" customWidth="1"/>
    <col min="9474" max="9474" width="12" style="66" customWidth="1"/>
    <col min="9475" max="9475" width="31.7109375" style="66" customWidth="1"/>
    <col min="9476" max="9476" width="10.42578125" style="66" customWidth="1"/>
    <col min="9477" max="9477" width="7.7109375" style="66" customWidth="1"/>
    <col min="9478" max="9479" width="14.85546875" style="66" bestFit="1" customWidth="1"/>
    <col min="9480" max="9497" width="0" style="66" hidden="1" customWidth="1"/>
    <col min="9498" max="9498" width="10" style="66" customWidth="1"/>
    <col min="9499" max="9499" width="10.28515625" style="66" customWidth="1"/>
    <col min="9500" max="9500" width="0" style="66" hidden="1" customWidth="1"/>
    <col min="9501" max="9503" width="6.7109375" style="66" customWidth="1"/>
    <col min="9504" max="9504" width="36.5703125" style="66" customWidth="1"/>
    <col min="9505" max="9728" width="11.42578125" style="66"/>
    <col min="9729" max="9729" width="5.42578125" style="66" customWidth="1"/>
    <col min="9730" max="9730" width="12" style="66" customWidth="1"/>
    <col min="9731" max="9731" width="31.7109375" style="66" customWidth="1"/>
    <col min="9732" max="9732" width="10.42578125" style="66" customWidth="1"/>
    <col min="9733" max="9733" width="7.7109375" style="66" customWidth="1"/>
    <col min="9734" max="9735" width="14.85546875" style="66" bestFit="1" customWidth="1"/>
    <col min="9736" max="9753" width="0" style="66" hidden="1" customWidth="1"/>
    <col min="9754" max="9754" width="10" style="66" customWidth="1"/>
    <col min="9755" max="9755" width="10.28515625" style="66" customWidth="1"/>
    <col min="9756" max="9756" width="0" style="66" hidden="1" customWidth="1"/>
    <col min="9757" max="9759" width="6.7109375" style="66" customWidth="1"/>
    <col min="9760" max="9760" width="36.5703125" style="66" customWidth="1"/>
    <col min="9761" max="9984" width="11.42578125" style="66"/>
    <col min="9985" max="9985" width="5.42578125" style="66" customWidth="1"/>
    <col min="9986" max="9986" width="12" style="66" customWidth="1"/>
    <col min="9987" max="9987" width="31.7109375" style="66" customWidth="1"/>
    <col min="9988" max="9988" width="10.42578125" style="66" customWidth="1"/>
    <col min="9989" max="9989" width="7.7109375" style="66" customWidth="1"/>
    <col min="9990" max="9991" width="14.85546875" style="66" bestFit="1" customWidth="1"/>
    <col min="9992" max="10009" width="0" style="66" hidden="1" customWidth="1"/>
    <col min="10010" max="10010" width="10" style="66" customWidth="1"/>
    <col min="10011" max="10011" width="10.28515625" style="66" customWidth="1"/>
    <col min="10012" max="10012" width="0" style="66" hidden="1" customWidth="1"/>
    <col min="10013" max="10015" width="6.7109375" style="66" customWidth="1"/>
    <col min="10016" max="10016" width="36.5703125" style="66" customWidth="1"/>
    <col min="10017" max="10240" width="11.42578125" style="66"/>
    <col min="10241" max="10241" width="5.42578125" style="66" customWidth="1"/>
    <col min="10242" max="10242" width="12" style="66" customWidth="1"/>
    <col min="10243" max="10243" width="31.7109375" style="66" customWidth="1"/>
    <col min="10244" max="10244" width="10.42578125" style="66" customWidth="1"/>
    <col min="10245" max="10245" width="7.7109375" style="66" customWidth="1"/>
    <col min="10246" max="10247" width="14.85546875" style="66" bestFit="1" customWidth="1"/>
    <col min="10248" max="10265" width="0" style="66" hidden="1" customWidth="1"/>
    <col min="10266" max="10266" width="10" style="66" customWidth="1"/>
    <col min="10267" max="10267" width="10.28515625" style="66" customWidth="1"/>
    <col min="10268" max="10268" width="0" style="66" hidden="1" customWidth="1"/>
    <col min="10269" max="10271" width="6.7109375" style="66" customWidth="1"/>
    <col min="10272" max="10272" width="36.5703125" style="66" customWidth="1"/>
    <col min="10273" max="10496" width="11.42578125" style="66"/>
    <col min="10497" max="10497" width="5.42578125" style="66" customWidth="1"/>
    <col min="10498" max="10498" width="12" style="66" customWidth="1"/>
    <col min="10499" max="10499" width="31.7109375" style="66" customWidth="1"/>
    <col min="10500" max="10500" width="10.42578125" style="66" customWidth="1"/>
    <col min="10501" max="10501" width="7.7109375" style="66" customWidth="1"/>
    <col min="10502" max="10503" width="14.85546875" style="66" bestFit="1" customWidth="1"/>
    <col min="10504" max="10521" width="0" style="66" hidden="1" customWidth="1"/>
    <col min="10522" max="10522" width="10" style="66" customWidth="1"/>
    <col min="10523" max="10523" width="10.28515625" style="66" customWidth="1"/>
    <col min="10524" max="10524" width="0" style="66" hidden="1" customWidth="1"/>
    <col min="10525" max="10527" width="6.7109375" style="66" customWidth="1"/>
    <col min="10528" max="10528" width="36.5703125" style="66" customWidth="1"/>
    <col min="10529" max="10752" width="11.42578125" style="66"/>
    <col min="10753" max="10753" width="5.42578125" style="66" customWidth="1"/>
    <col min="10754" max="10754" width="12" style="66" customWidth="1"/>
    <col min="10755" max="10755" width="31.7109375" style="66" customWidth="1"/>
    <col min="10756" max="10756" width="10.42578125" style="66" customWidth="1"/>
    <col min="10757" max="10757" width="7.7109375" style="66" customWidth="1"/>
    <col min="10758" max="10759" width="14.85546875" style="66" bestFit="1" customWidth="1"/>
    <col min="10760" max="10777" width="0" style="66" hidden="1" customWidth="1"/>
    <col min="10778" max="10778" width="10" style="66" customWidth="1"/>
    <col min="10779" max="10779" width="10.28515625" style="66" customWidth="1"/>
    <col min="10780" max="10780" width="0" style="66" hidden="1" customWidth="1"/>
    <col min="10781" max="10783" width="6.7109375" style="66" customWidth="1"/>
    <col min="10784" max="10784" width="36.5703125" style="66" customWidth="1"/>
    <col min="10785" max="11008" width="11.42578125" style="66"/>
    <col min="11009" max="11009" width="5.42578125" style="66" customWidth="1"/>
    <col min="11010" max="11010" width="12" style="66" customWidth="1"/>
    <col min="11011" max="11011" width="31.7109375" style="66" customWidth="1"/>
    <col min="11012" max="11012" width="10.42578125" style="66" customWidth="1"/>
    <col min="11013" max="11013" width="7.7109375" style="66" customWidth="1"/>
    <col min="11014" max="11015" width="14.85546875" style="66" bestFit="1" customWidth="1"/>
    <col min="11016" max="11033" width="0" style="66" hidden="1" customWidth="1"/>
    <col min="11034" max="11034" width="10" style="66" customWidth="1"/>
    <col min="11035" max="11035" width="10.28515625" style="66" customWidth="1"/>
    <col min="11036" max="11036" width="0" style="66" hidden="1" customWidth="1"/>
    <col min="11037" max="11039" width="6.7109375" style="66" customWidth="1"/>
    <col min="11040" max="11040" width="36.5703125" style="66" customWidth="1"/>
    <col min="11041" max="11264" width="11.42578125" style="66"/>
    <col min="11265" max="11265" width="5.42578125" style="66" customWidth="1"/>
    <col min="11266" max="11266" width="12" style="66" customWidth="1"/>
    <col min="11267" max="11267" width="31.7109375" style="66" customWidth="1"/>
    <col min="11268" max="11268" width="10.42578125" style="66" customWidth="1"/>
    <col min="11269" max="11269" width="7.7109375" style="66" customWidth="1"/>
    <col min="11270" max="11271" width="14.85546875" style="66" bestFit="1" customWidth="1"/>
    <col min="11272" max="11289" width="0" style="66" hidden="1" customWidth="1"/>
    <col min="11290" max="11290" width="10" style="66" customWidth="1"/>
    <col min="11291" max="11291" width="10.28515625" style="66" customWidth="1"/>
    <col min="11292" max="11292" width="0" style="66" hidden="1" customWidth="1"/>
    <col min="11293" max="11295" width="6.7109375" style="66" customWidth="1"/>
    <col min="11296" max="11296" width="36.5703125" style="66" customWidth="1"/>
    <col min="11297" max="11520" width="11.42578125" style="66"/>
    <col min="11521" max="11521" width="5.42578125" style="66" customWidth="1"/>
    <col min="11522" max="11522" width="12" style="66" customWidth="1"/>
    <col min="11523" max="11523" width="31.7109375" style="66" customWidth="1"/>
    <col min="11524" max="11524" width="10.42578125" style="66" customWidth="1"/>
    <col min="11525" max="11525" width="7.7109375" style="66" customWidth="1"/>
    <col min="11526" max="11527" width="14.85546875" style="66" bestFit="1" customWidth="1"/>
    <col min="11528" max="11545" width="0" style="66" hidden="1" customWidth="1"/>
    <col min="11546" max="11546" width="10" style="66" customWidth="1"/>
    <col min="11547" max="11547" width="10.28515625" style="66" customWidth="1"/>
    <col min="11548" max="11548" width="0" style="66" hidden="1" customWidth="1"/>
    <col min="11549" max="11551" width="6.7109375" style="66" customWidth="1"/>
    <col min="11552" max="11552" width="36.5703125" style="66" customWidth="1"/>
    <col min="11553" max="11776" width="11.42578125" style="66"/>
    <col min="11777" max="11777" width="5.42578125" style="66" customWidth="1"/>
    <col min="11778" max="11778" width="12" style="66" customWidth="1"/>
    <col min="11779" max="11779" width="31.7109375" style="66" customWidth="1"/>
    <col min="11780" max="11780" width="10.42578125" style="66" customWidth="1"/>
    <col min="11781" max="11781" width="7.7109375" style="66" customWidth="1"/>
    <col min="11782" max="11783" width="14.85546875" style="66" bestFit="1" customWidth="1"/>
    <col min="11784" max="11801" width="0" style="66" hidden="1" customWidth="1"/>
    <col min="11802" max="11802" width="10" style="66" customWidth="1"/>
    <col min="11803" max="11803" width="10.28515625" style="66" customWidth="1"/>
    <col min="11804" max="11804" width="0" style="66" hidden="1" customWidth="1"/>
    <col min="11805" max="11807" width="6.7109375" style="66" customWidth="1"/>
    <col min="11808" max="11808" width="36.5703125" style="66" customWidth="1"/>
    <col min="11809" max="12032" width="11.42578125" style="66"/>
    <col min="12033" max="12033" width="5.42578125" style="66" customWidth="1"/>
    <col min="12034" max="12034" width="12" style="66" customWidth="1"/>
    <col min="12035" max="12035" width="31.7109375" style="66" customWidth="1"/>
    <col min="12036" max="12036" width="10.42578125" style="66" customWidth="1"/>
    <col min="12037" max="12037" width="7.7109375" style="66" customWidth="1"/>
    <col min="12038" max="12039" width="14.85546875" style="66" bestFit="1" customWidth="1"/>
    <col min="12040" max="12057" width="0" style="66" hidden="1" customWidth="1"/>
    <col min="12058" max="12058" width="10" style="66" customWidth="1"/>
    <col min="12059" max="12059" width="10.28515625" style="66" customWidth="1"/>
    <col min="12060" max="12060" width="0" style="66" hidden="1" customWidth="1"/>
    <col min="12061" max="12063" width="6.7109375" style="66" customWidth="1"/>
    <col min="12064" max="12064" width="36.5703125" style="66" customWidth="1"/>
    <col min="12065" max="12288" width="11.42578125" style="66"/>
    <col min="12289" max="12289" width="5.42578125" style="66" customWidth="1"/>
    <col min="12290" max="12290" width="12" style="66" customWidth="1"/>
    <col min="12291" max="12291" width="31.7109375" style="66" customWidth="1"/>
    <col min="12292" max="12292" width="10.42578125" style="66" customWidth="1"/>
    <col min="12293" max="12293" width="7.7109375" style="66" customWidth="1"/>
    <col min="12294" max="12295" width="14.85546875" style="66" bestFit="1" customWidth="1"/>
    <col min="12296" max="12313" width="0" style="66" hidden="1" customWidth="1"/>
    <col min="12314" max="12314" width="10" style="66" customWidth="1"/>
    <col min="12315" max="12315" width="10.28515625" style="66" customWidth="1"/>
    <col min="12316" max="12316" width="0" style="66" hidden="1" customWidth="1"/>
    <col min="12317" max="12319" width="6.7109375" style="66" customWidth="1"/>
    <col min="12320" max="12320" width="36.5703125" style="66" customWidth="1"/>
    <col min="12321" max="12544" width="11.42578125" style="66"/>
    <col min="12545" max="12545" width="5.42578125" style="66" customWidth="1"/>
    <col min="12546" max="12546" width="12" style="66" customWidth="1"/>
    <col min="12547" max="12547" width="31.7109375" style="66" customWidth="1"/>
    <col min="12548" max="12548" width="10.42578125" style="66" customWidth="1"/>
    <col min="12549" max="12549" width="7.7109375" style="66" customWidth="1"/>
    <col min="12550" max="12551" width="14.85546875" style="66" bestFit="1" customWidth="1"/>
    <col min="12552" max="12569" width="0" style="66" hidden="1" customWidth="1"/>
    <col min="12570" max="12570" width="10" style="66" customWidth="1"/>
    <col min="12571" max="12571" width="10.28515625" style="66" customWidth="1"/>
    <col min="12572" max="12572" width="0" style="66" hidden="1" customWidth="1"/>
    <col min="12573" max="12575" width="6.7109375" style="66" customWidth="1"/>
    <col min="12576" max="12576" width="36.5703125" style="66" customWidth="1"/>
    <col min="12577" max="12800" width="11.42578125" style="66"/>
    <col min="12801" max="12801" width="5.42578125" style="66" customWidth="1"/>
    <col min="12802" max="12802" width="12" style="66" customWidth="1"/>
    <col min="12803" max="12803" width="31.7109375" style="66" customWidth="1"/>
    <col min="12804" max="12804" width="10.42578125" style="66" customWidth="1"/>
    <col min="12805" max="12805" width="7.7109375" style="66" customWidth="1"/>
    <col min="12806" max="12807" width="14.85546875" style="66" bestFit="1" customWidth="1"/>
    <col min="12808" max="12825" width="0" style="66" hidden="1" customWidth="1"/>
    <col min="12826" max="12826" width="10" style="66" customWidth="1"/>
    <col min="12827" max="12827" width="10.28515625" style="66" customWidth="1"/>
    <col min="12828" max="12828" width="0" style="66" hidden="1" customWidth="1"/>
    <col min="12829" max="12831" width="6.7109375" style="66" customWidth="1"/>
    <col min="12832" max="12832" width="36.5703125" style="66" customWidth="1"/>
    <col min="12833" max="13056" width="11.42578125" style="66"/>
    <col min="13057" max="13057" width="5.42578125" style="66" customWidth="1"/>
    <col min="13058" max="13058" width="12" style="66" customWidth="1"/>
    <col min="13059" max="13059" width="31.7109375" style="66" customWidth="1"/>
    <col min="13060" max="13060" width="10.42578125" style="66" customWidth="1"/>
    <col min="13061" max="13061" width="7.7109375" style="66" customWidth="1"/>
    <col min="13062" max="13063" width="14.85546875" style="66" bestFit="1" customWidth="1"/>
    <col min="13064" max="13081" width="0" style="66" hidden="1" customWidth="1"/>
    <col min="13082" max="13082" width="10" style="66" customWidth="1"/>
    <col min="13083" max="13083" width="10.28515625" style="66" customWidth="1"/>
    <col min="13084" max="13084" width="0" style="66" hidden="1" customWidth="1"/>
    <col min="13085" max="13087" width="6.7109375" style="66" customWidth="1"/>
    <col min="13088" max="13088" width="36.5703125" style="66" customWidth="1"/>
    <col min="13089" max="13312" width="11.42578125" style="66"/>
    <col min="13313" max="13313" width="5.42578125" style="66" customWidth="1"/>
    <col min="13314" max="13314" width="12" style="66" customWidth="1"/>
    <col min="13315" max="13315" width="31.7109375" style="66" customWidth="1"/>
    <col min="13316" max="13316" width="10.42578125" style="66" customWidth="1"/>
    <col min="13317" max="13317" width="7.7109375" style="66" customWidth="1"/>
    <col min="13318" max="13319" width="14.85546875" style="66" bestFit="1" customWidth="1"/>
    <col min="13320" max="13337" width="0" style="66" hidden="1" customWidth="1"/>
    <col min="13338" max="13338" width="10" style="66" customWidth="1"/>
    <col min="13339" max="13339" width="10.28515625" style="66" customWidth="1"/>
    <col min="13340" max="13340" width="0" style="66" hidden="1" customWidth="1"/>
    <col min="13341" max="13343" width="6.7109375" style="66" customWidth="1"/>
    <col min="13344" max="13344" width="36.5703125" style="66" customWidth="1"/>
    <col min="13345" max="13568" width="11.42578125" style="66"/>
    <col min="13569" max="13569" width="5.42578125" style="66" customWidth="1"/>
    <col min="13570" max="13570" width="12" style="66" customWidth="1"/>
    <col min="13571" max="13571" width="31.7109375" style="66" customWidth="1"/>
    <col min="13572" max="13572" width="10.42578125" style="66" customWidth="1"/>
    <col min="13573" max="13573" width="7.7109375" style="66" customWidth="1"/>
    <col min="13574" max="13575" width="14.85546875" style="66" bestFit="1" customWidth="1"/>
    <col min="13576" max="13593" width="0" style="66" hidden="1" customWidth="1"/>
    <col min="13594" max="13594" width="10" style="66" customWidth="1"/>
    <col min="13595" max="13595" width="10.28515625" style="66" customWidth="1"/>
    <col min="13596" max="13596" width="0" style="66" hidden="1" customWidth="1"/>
    <col min="13597" max="13599" width="6.7109375" style="66" customWidth="1"/>
    <col min="13600" max="13600" width="36.5703125" style="66" customWidth="1"/>
    <col min="13601" max="13824" width="11.42578125" style="66"/>
    <col min="13825" max="13825" width="5.42578125" style="66" customWidth="1"/>
    <col min="13826" max="13826" width="12" style="66" customWidth="1"/>
    <col min="13827" max="13827" width="31.7109375" style="66" customWidth="1"/>
    <col min="13828" max="13828" width="10.42578125" style="66" customWidth="1"/>
    <col min="13829" max="13829" width="7.7109375" style="66" customWidth="1"/>
    <col min="13830" max="13831" width="14.85546875" style="66" bestFit="1" customWidth="1"/>
    <col min="13832" max="13849" width="0" style="66" hidden="1" customWidth="1"/>
    <col min="13850" max="13850" width="10" style="66" customWidth="1"/>
    <col min="13851" max="13851" width="10.28515625" style="66" customWidth="1"/>
    <col min="13852" max="13852" width="0" style="66" hidden="1" customWidth="1"/>
    <col min="13853" max="13855" width="6.7109375" style="66" customWidth="1"/>
    <col min="13856" max="13856" width="36.5703125" style="66" customWidth="1"/>
    <col min="13857" max="14080" width="11.42578125" style="66"/>
    <col min="14081" max="14081" width="5.42578125" style="66" customWidth="1"/>
    <col min="14082" max="14082" width="12" style="66" customWidth="1"/>
    <col min="14083" max="14083" width="31.7109375" style="66" customWidth="1"/>
    <col min="14084" max="14084" width="10.42578125" style="66" customWidth="1"/>
    <col min="14085" max="14085" width="7.7109375" style="66" customWidth="1"/>
    <col min="14086" max="14087" width="14.85546875" style="66" bestFit="1" customWidth="1"/>
    <col min="14088" max="14105" width="0" style="66" hidden="1" customWidth="1"/>
    <col min="14106" max="14106" width="10" style="66" customWidth="1"/>
    <col min="14107" max="14107" width="10.28515625" style="66" customWidth="1"/>
    <col min="14108" max="14108" width="0" style="66" hidden="1" customWidth="1"/>
    <col min="14109" max="14111" width="6.7109375" style="66" customWidth="1"/>
    <col min="14112" max="14112" width="36.5703125" style="66" customWidth="1"/>
    <col min="14113" max="14336" width="11.42578125" style="66"/>
    <col min="14337" max="14337" width="5.42578125" style="66" customWidth="1"/>
    <col min="14338" max="14338" width="12" style="66" customWidth="1"/>
    <col min="14339" max="14339" width="31.7109375" style="66" customWidth="1"/>
    <col min="14340" max="14340" width="10.42578125" style="66" customWidth="1"/>
    <col min="14341" max="14341" width="7.7109375" style="66" customWidth="1"/>
    <col min="14342" max="14343" width="14.85546875" style="66" bestFit="1" customWidth="1"/>
    <col min="14344" max="14361" width="0" style="66" hidden="1" customWidth="1"/>
    <col min="14362" max="14362" width="10" style="66" customWidth="1"/>
    <col min="14363" max="14363" width="10.28515625" style="66" customWidth="1"/>
    <col min="14364" max="14364" width="0" style="66" hidden="1" customWidth="1"/>
    <col min="14365" max="14367" width="6.7109375" style="66" customWidth="1"/>
    <col min="14368" max="14368" width="36.5703125" style="66" customWidth="1"/>
    <col min="14369" max="14592" width="11.42578125" style="66"/>
    <col min="14593" max="14593" width="5.42578125" style="66" customWidth="1"/>
    <col min="14594" max="14594" width="12" style="66" customWidth="1"/>
    <col min="14595" max="14595" width="31.7109375" style="66" customWidth="1"/>
    <col min="14596" max="14596" width="10.42578125" style="66" customWidth="1"/>
    <col min="14597" max="14597" width="7.7109375" style="66" customWidth="1"/>
    <col min="14598" max="14599" width="14.85546875" style="66" bestFit="1" customWidth="1"/>
    <col min="14600" max="14617" width="0" style="66" hidden="1" customWidth="1"/>
    <col min="14618" max="14618" width="10" style="66" customWidth="1"/>
    <col min="14619" max="14619" width="10.28515625" style="66" customWidth="1"/>
    <col min="14620" max="14620" width="0" style="66" hidden="1" customWidth="1"/>
    <col min="14621" max="14623" width="6.7109375" style="66" customWidth="1"/>
    <col min="14624" max="14624" width="36.5703125" style="66" customWidth="1"/>
    <col min="14625" max="14848" width="11.42578125" style="66"/>
    <col min="14849" max="14849" width="5.42578125" style="66" customWidth="1"/>
    <col min="14850" max="14850" width="12" style="66" customWidth="1"/>
    <col min="14851" max="14851" width="31.7109375" style="66" customWidth="1"/>
    <col min="14852" max="14852" width="10.42578125" style="66" customWidth="1"/>
    <col min="14853" max="14853" width="7.7109375" style="66" customWidth="1"/>
    <col min="14854" max="14855" width="14.85546875" style="66" bestFit="1" customWidth="1"/>
    <col min="14856" max="14873" width="0" style="66" hidden="1" customWidth="1"/>
    <col min="14874" max="14874" width="10" style="66" customWidth="1"/>
    <col min="14875" max="14875" width="10.28515625" style="66" customWidth="1"/>
    <col min="14876" max="14876" width="0" style="66" hidden="1" customWidth="1"/>
    <col min="14877" max="14879" width="6.7109375" style="66" customWidth="1"/>
    <col min="14880" max="14880" width="36.5703125" style="66" customWidth="1"/>
    <col min="14881" max="15104" width="11.42578125" style="66"/>
    <col min="15105" max="15105" width="5.42578125" style="66" customWidth="1"/>
    <col min="15106" max="15106" width="12" style="66" customWidth="1"/>
    <col min="15107" max="15107" width="31.7109375" style="66" customWidth="1"/>
    <col min="15108" max="15108" width="10.42578125" style="66" customWidth="1"/>
    <col min="15109" max="15109" width="7.7109375" style="66" customWidth="1"/>
    <col min="15110" max="15111" width="14.85546875" style="66" bestFit="1" customWidth="1"/>
    <col min="15112" max="15129" width="0" style="66" hidden="1" customWidth="1"/>
    <col min="15130" max="15130" width="10" style="66" customWidth="1"/>
    <col min="15131" max="15131" width="10.28515625" style="66" customWidth="1"/>
    <col min="15132" max="15132" width="0" style="66" hidden="1" customWidth="1"/>
    <col min="15133" max="15135" width="6.7109375" style="66" customWidth="1"/>
    <col min="15136" max="15136" width="36.5703125" style="66" customWidth="1"/>
    <col min="15137" max="15360" width="11.42578125" style="66"/>
    <col min="15361" max="15361" width="5.42578125" style="66" customWidth="1"/>
    <col min="15362" max="15362" width="12" style="66" customWidth="1"/>
    <col min="15363" max="15363" width="31.7109375" style="66" customWidth="1"/>
    <col min="15364" max="15364" width="10.42578125" style="66" customWidth="1"/>
    <col min="15365" max="15365" width="7.7109375" style="66" customWidth="1"/>
    <col min="15366" max="15367" width="14.85546875" style="66" bestFit="1" customWidth="1"/>
    <col min="15368" max="15385" width="0" style="66" hidden="1" customWidth="1"/>
    <col min="15386" max="15386" width="10" style="66" customWidth="1"/>
    <col min="15387" max="15387" width="10.28515625" style="66" customWidth="1"/>
    <col min="15388" max="15388" width="0" style="66" hidden="1" customWidth="1"/>
    <col min="15389" max="15391" width="6.7109375" style="66" customWidth="1"/>
    <col min="15392" max="15392" width="36.5703125" style="66" customWidth="1"/>
    <col min="15393" max="15616" width="11.42578125" style="66"/>
    <col min="15617" max="15617" width="5.42578125" style="66" customWidth="1"/>
    <col min="15618" max="15618" width="12" style="66" customWidth="1"/>
    <col min="15619" max="15619" width="31.7109375" style="66" customWidth="1"/>
    <col min="15620" max="15620" width="10.42578125" style="66" customWidth="1"/>
    <col min="15621" max="15621" width="7.7109375" style="66" customWidth="1"/>
    <col min="15622" max="15623" width="14.85546875" style="66" bestFit="1" customWidth="1"/>
    <col min="15624" max="15641" width="0" style="66" hidden="1" customWidth="1"/>
    <col min="15642" max="15642" width="10" style="66" customWidth="1"/>
    <col min="15643" max="15643" width="10.28515625" style="66" customWidth="1"/>
    <col min="15644" max="15644" width="0" style="66" hidden="1" customWidth="1"/>
    <col min="15645" max="15647" width="6.7109375" style="66" customWidth="1"/>
    <col min="15648" max="15648" width="36.5703125" style="66" customWidth="1"/>
    <col min="15649" max="15872" width="11.42578125" style="66"/>
    <col min="15873" max="15873" width="5.42578125" style="66" customWidth="1"/>
    <col min="15874" max="15874" width="12" style="66" customWidth="1"/>
    <col min="15875" max="15875" width="31.7109375" style="66" customWidth="1"/>
    <col min="15876" max="15876" width="10.42578125" style="66" customWidth="1"/>
    <col min="15877" max="15877" width="7.7109375" style="66" customWidth="1"/>
    <col min="15878" max="15879" width="14.85546875" style="66" bestFit="1" customWidth="1"/>
    <col min="15880" max="15897" width="0" style="66" hidden="1" customWidth="1"/>
    <col min="15898" max="15898" width="10" style="66" customWidth="1"/>
    <col min="15899" max="15899" width="10.28515625" style="66" customWidth="1"/>
    <col min="15900" max="15900" width="0" style="66" hidden="1" customWidth="1"/>
    <col min="15901" max="15903" width="6.7109375" style="66" customWidth="1"/>
    <col min="15904" max="15904" width="36.5703125" style="66" customWidth="1"/>
    <col min="15905" max="16128" width="11.42578125" style="66"/>
    <col min="16129" max="16129" width="5.42578125" style="66" customWidth="1"/>
    <col min="16130" max="16130" width="12" style="66" customWidth="1"/>
    <col min="16131" max="16131" width="31.7109375" style="66" customWidth="1"/>
    <col min="16132" max="16132" width="10.42578125" style="66" customWidth="1"/>
    <col min="16133" max="16133" width="7.7109375" style="66" customWidth="1"/>
    <col min="16134" max="16135" width="14.85546875" style="66" bestFit="1" customWidth="1"/>
    <col min="16136" max="16153" width="0" style="66" hidden="1" customWidth="1"/>
    <col min="16154" max="16154" width="10" style="66" customWidth="1"/>
    <col min="16155" max="16155" width="10.28515625" style="66" customWidth="1"/>
    <col min="16156" max="16156" width="0" style="66" hidden="1" customWidth="1"/>
    <col min="16157" max="16159" width="6.7109375" style="66" customWidth="1"/>
    <col min="16160" max="16160" width="36.5703125" style="66" customWidth="1"/>
    <col min="16161" max="16384" width="11.42578125" style="66"/>
  </cols>
  <sheetData>
    <row r="1" spans="1:32">
      <c r="A1" s="431" t="s">
        <v>348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  <c r="L1" s="431"/>
      <c r="M1" s="431"/>
      <c r="N1" s="431"/>
      <c r="O1" s="431"/>
      <c r="P1" s="431"/>
      <c r="Q1" s="431"/>
      <c r="R1" s="431"/>
      <c r="S1" s="431"/>
      <c r="T1" s="431"/>
      <c r="U1" s="431"/>
      <c r="V1" s="431"/>
      <c r="W1" s="431"/>
      <c r="X1" s="431"/>
      <c r="Y1" s="431"/>
      <c r="Z1" s="431"/>
      <c r="AA1" s="431"/>
      <c r="AB1" s="431"/>
      <c r="AC1" s="431"/>
      <c r="AD1" s="431"/>
      <c r="AE1" s="431"/>
      <c r="AF1" s="431"/>
    </row>
    <row r="2" spans="1:32">
      <c r="A2" s="292" t="s">
        <v>349</v>
      </c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  <c r="V2" s="292"/>
      <c r="W2" s="292"/>
      <c r="X2" s="292"/>
      <c r="Y2" s="292"/>
      <c r="Z2" s="292"/>
      <c r="AA2" s="292"/>
      <c r="AB2" s="292"/>
      <c r="AC2" s="292"/>
      <c r="AD2" s="292"/>
      <c r="AE2" s="292"/>
      <c r="AF2" s="292"/>
    </row>
    <row r="3" spans="1:32" hidden="1">
      <c r="A3" s="293" t="s">
        <v>25</v>
      </c>
      <c r="B3" s="293"/>
      <c r="C3" s="293"/>
      <c r="D3" s="293"/>
      <c r="E3" s="293"/>
      <c r="F3" s="293"/>
      <c r="G3" s="293"/>
      <c r="H3" s="293"/>
      <c r="I3" s="293"/>
      <c r="J3" s="293"/>
      <c r="K3" s="293"/>
      <c r="L3" s="293"/>
      <c r="M3" s="293"/>
      <c r="N3" s="293"/>
      <c r="O3" s="293"/>
      <c r="P3" s="293"/>
      <c r="Q3" s="293"/>
      <c r="R3" s="293"/>
      <c r="S3" s="293"/>
      <c r="T3" s="293"/>
      <c r="U3" s="293"/>
      <c r="V3" s="293"/>
      <c r="W3" s="293"/>
      <c r="X3" s="293"/>
      <c r="Y3" s="293"/>
      <c r="Z3" s="293"/>
      <c r="AA3" s="293"/>
      <c r="AB3" s="293"/>
      <c r="AC3" s="293"/>
      <c r="AD3" s="293"/>
      <c r="AE3" s="293"/>
      <c r="AF3" s="293"/>
    </row>
    <row r="4" spans="1:32" hidden="1">
      <c r="A4" s="293" t="s">
        <v>26</v>
      </c>
      <c r="B4" s="293"/>
      <c r="C4" s="293"/>
      <c r="D4" s="293"/>
      <c r="E4" s="293"/>
      <c r="F4" s="293"/>
      <c r="G4" s="293"/>
      <c r="H4" s="293"/>
      <c r="I4" s="293"/>
      <c r="J4" s="293"/>
      <c r="K4" s="293"/>
      <c r="L4" s="293"/>
      <c r="M4" s="293"/>
      <c r="N4" s="293"/>
      <c r="O4" s="293"/>
      <c r="P4" s="293"/>
      <c r="Q4" s="293"/>
      <c r="R4" s="293"/>
      <c r="S4" s="293"/>
      <c r="T4" s="293"/>
      <c r="U4" s="293"/>
      <c r="V4" s="293"/>
      <c r="W4" s="293"/>
      <c r="X4" s="293"/>
      <c r="Y4" s="293"/>
      <c r="Z4" s="293"/>
      <c r="AA4" s="293"/>
      <c r="AB4" s="293"/>
      <c r="AC4" s="293"/>
      <c r="AD4" s="293"/>
      <c r="AE4" s="293"/>
      <c r="AF4" s="293"/>
    </row>
    <row r="5" spans="1:32" hidden="1">
      <c r="A5" s="293" t="s">
        <v>27</v>
      </c>
      <c r="B5" s="293"/>
      <c r="C5" s="293"/>
      <c r="D5" s="293"/>
      <c r="E5" s="293"/>
      <c r="F5" s="293"/>
      <c r="G5" s="293"/>
      <c r="H5" s="293"/>
      <c r="I5" s="293"/>
      <c r="J5" s="293"/>
      <c r="K5" s="293"/>
      <c r="L5" s="293"/>
      <c r="M5" s="293"/>
      <c r="N5" s="293"/>
      <c r="O5" s="293"/>
      <c r="P5" s="293"/>
      <c r="Q5" s="293"/>
      <c r="R5" s="293"/>
      <c r="S5" s="293"/>
      <c r="T5" s="293"/>
      <c r="U5" s="293"/>
      <c r="V5" s="293"/>
      <c r="W5" s="293"/>
      <c r="X5" s="293"/>
      <c r="Y5" s="293"/>
      <c r="Z5" s="293"/>
      <c r="AA5" s="293"/>
      <c r="AB5" s="293"/>
      <c r="AC5" s="293"/>
      <c r="AD5" s="293"/>
      <c r="AE5" s="293"/>
      <c r="AF5" s="293"/>
    </row>
    <row r="6" spans="1:32">
      <c r="A6" s="293" t="s">
        <v>339</v>
      </c>
      <c r="B6" s="293"/>
      <c r="C6" s="293"/>
      <c r="D6" s="293"/>
      <c r="E6" s="293"/>
      <c r="F6" s="293"/>
      <c r="G6" s="293"/>
      <c r="H6" s="293"/>
      <c r="I6" s="293"/>
      <c r="J6" s="293"/>
      <c r="K6" s="293"/>
      <c r="L6" s="293"/>
      <c r="M6" s="293"/>
      <c r="N6" s="293"/>
      <c r="O6" s="293"/>
      <c r="P6" s="293"/>
      <c r="Q6" s="293"/>
      <c r="R6" s="293"/>
      <c r="S6" s="293"/>
      <c r="T6" s="293"/>
      <c r="U6" s="293"/>
      <c r="V6" s="293"/>
      <c r="W6" s="293"/>
      <c r="X6" s="293"/>
      <c r="Y6" s="293"/>
      <c r="Z6" s="293"/>
      <c r="AA6" s="293"/>
      <c r="AB6" s="293"/>
      <c r="AC6" s="293"/>
      <c r="AD6" s="293"/>
      <c r="AE6" s="293"/>
      <c r="AF6" s="293"/>
    </row>
    <row r="7" spans="1:32">
      <c r="A7" s="380" t="s">
        <v>350</v>
      </c>
      <c r="B7" s="380"/>
      <c r="C7" s="271" t="s">
        <v>351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</row>
    <row r="8" spans="1:32">
      <c r="A8" s="380" t="s">
        <v>352</v>
      </c>
      <c r="B8" s="438"/>
      <c r="C8" s="271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</row>
    <row r="9" spans="1:32">
      <c r="A9" s="380" t="s">
        <v>353</v>
      </c>
      <c r="B9" s="438"/>
      <c r="C9" s="439" t="s">
        <v>367</v>
      </c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123"/>
    </row>
    <row r="10" spans="1:32">
      <c r="A10" s="289" t="s">
        <v>0</v>
      </c>
      <c r="B10" s="290" t="s">
        <v>0</v>
      </c>
      <c r="C10" s="290"/>
      <c r="D10" s="290"/>
      <c r="E10" s="290"/>
      <c r="F10" s="290"/>
      <c r="G10" s="290"/>
      <c r="H10" s="290"/>
      <c r="I10" s="290"/>
      <c r="J10" s="290"/>
      <c r="K10" s="290"/>
      <c r="L10" s="290"/>
      <c r="M10" s="290"/>
      <c r="N10" s="290"/>
      <c r="O10" s="290"/>
      <c r="P10" s="290"/>
      <c r="Q10" s="290"/>
      <c r="R10" s="290"/>
      <c r="S10" s="290"/>
      <c r="T10" s="290"/>
      <c r="U10" s="290"/>
      <c r="V10" s="290"/>
      <c r="W10" s="290"/>
      <c r="X10" s="290"/>
      <c r="Y10" s="290"/>
      <c r="Z10" s="290"/>
      <c r="AA10" s="290"/>
      <c r="AB10" s="290"/>
      <c r="AC10" s="290"/>
      <c r="AD10" s="290"/>
      <c r="AE10" s="290"/>
      <c r="AF10" s="291"/>
    </row>
    <row r="11" spans="1:32" ht="25.5" customHeight="1">
      <c r="A11" s="283" t="s">
        <v>187</v>
      </c>
      <c r="B11" s="284"/>
      <c r="C11" s="284"/>
      <c r="D11" s="284"/>
      <c r="E11" s="284"/>
      <c r="F11" s="284"/>
      <c r="G11" s="284"/>
      <c r="H11" s="284"/>
      <c r="I11" s="284"/>
      <c r="J11" s="284"/>
      <c r="K11" s="284"/>
      <c r="L11" s="284"/>
      <c r="M11" s="284"/>
      <c r="N11" s="284"/>
      <c r="O11" s="284"/>
      <c r="P11" s="284"/>
      <c r="Q11" s="284"/>
      <c r="R11" s="284"/>
      <c r="S11" s="284"/>
      <c r="T11" s="284"/>
      <c r="U11" s="284"/>
      <c r="V11" s="284"/>
      <c r="W11" s="284"/>
      <c r="X11" s="284"/>
      <c r="Y11" s="284"/>
      <c r="Z11" s="284"/>
      <c r="AA11" s="284"/>
      <c r="AB11" s="284"/>
      <c r="AC11" s="284"/>
      <c r="AD11" s="284"/>
      <c r="AE11" s="284"/>
      <c r="AF11" s="285"/>
    </row>
    <row r="12" spans="1:32">
      <c r="A12" s="69"/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</row>
    <row r="13" spans="1:32" ht="12.75" customHeight="1">
      <c r="A13" s="276" t="s">
        <v>1</v>
      </c>
      <c r="B13" s="288"/>
      <c r="C13" s="277"/>
      <c r="D13" s="281" t="s">
        <v>3</v>
      </c>
      <c r="E13" s="281" t="s">
        <v>5</v>
      </c>
      <c r="F13" s="278" t="s">
        <v>6</v>
      </c>
      <c r="G13" s="279"/>
      <c r="H13" s="278" t="s">
        <v>7</v>
      </c>
      <c r="I13" s="279"/>
      <c r="J13" s="276" t="s">
        <v>8</v>
      </c>
      <c r="K13" s="277"/>
      <c r="L13" s="276" t="s">
        <v>8</v>
      </c>
      <c r="M13" s="277"/>
      <c r="N13" s="276" t="s">
        <v>28</v>
      </c>
      <c r="O13" s="277"/>
      <c r="P13" s="276" t="s">
        <v>9</v>
      </c>
      <c r="Q13" s="277"/>
      <c r="R13" s="276" t="s">
        <v>10</v>
      </c>
      <c r="S13" s="277"/>
      <c r="T13" s="276" t="s">
        <v>10</v>
      </c>
      <c r="U13" s="277"/>
      <c r="V13" s="276" t="s">
        <v>29</v>
      </c>
      <c r="W13" s="277"/>
      <c r="X13" s="276" t="s">
        <v>11</v>
      </c>
      <c r="Y13" s="277"/>
      <c r="Z13" s="280" t="s">
        <v>22</v>
      </c>
      <c r="AA13" s="280"/>
      <c r="AB13" s="280"/>
      <c r="AC13" s="278" t="s">
        <v>12</v>
      </c>
      <c r="AD13" s="287"/>
      <c r="AE13" s="279"/>
      <c r="AF13" s="302" t="s">
        <v>23</v>
      </c>
    </row>
    <row r="14" spans="1:32">
      <c r="A14" s="71" t="s">
        <v>13</v>
      </c>
      <c r="B14" s="280" t="s">
        <v>2</v>
      </c>
      <c r="C14" s="280"/>
      <c r="D14" s="282"/>
      <c r="E14" s="282"/>
      <c r="F14" s="72" t="s">
        <v>14</v>
      </c>
      <c r="G14" s="72" t="s">
        <v>15</v>
      </c>
      <c r="H14" s="72" t="s">
        <v>4</v>
      </c>
      <c r="I14" s="72" t="s">
        <v>16</v>
      </c>
      <c r="J14" s="72" t="s">
        <v>14</v>
      </c>
      <c r="K14" s="72" t="s">
        <v>15</v>
      </c>
      <c r="L14" s="73" t="s">
        <v>17</v>
      </c>
      <c r="M14" s="73" t="s">
        <v>18</v>
      </c>
      <c r="N14" s="72" t="s">
        <v>14</v>
      </c>
      <c r="O14" s="72" t="s">
        <v>15</v>
      </c>
      <c r="P14" s="73" t="s">
        <v>17</v>
      </c>
      <c r="Q14" s="73" t="s">
        <v>18</v>
      </c>
      <c r="R14" s="72" t="s">
        <v>14</v>
      </c>
      <c r="S14" s="72" t="s">
        <v>15</v>
      </c>
      <c r="T14" s="73" t="s">
        <v>17</v>
      </c>
      <c r="U14" s="73" t="s">
        <v>18</v>
      </c>
      <c r="V14" s="72" t="s">
        <v>14</v>
      </c>
      <c r="W14" s="72" t="s">
        <v>15</v>
      </c>
      <c r="X14" s="73" t="s">
        <v>17</v>
      </c>
      <c r="Y14" s="73" t="s">
        <v>18</v>
      </c>
      <c r="Z14" s="191" t="s">
        <v>17</v>
      </c>
      <c r="AA14" s="191" t="s">
        <v>18</v>
      </c>
      <c r="AB14" s="73" t="s">
        <v>24</v>
      </c>
      <c r="AC14" s="72" t="s">
        <v>19</v>
      </c>
      <c r="AD14" s="72" t="s">
        <v>20</v>
      </c>
      <c r="AE14" s="72" t="s">
        <v>21</v>
      </c>
      <c r="AF14" s="399"/>
    </row>
    <row r="15" spans="1:32" ht="45" customHeight="1">
      <c r="A15" s="1"/>
      <c r="B15" s="272" t="s">
        <v>188</v>
      </c>
      <c r="C15" s="272"/>
      <c r="D15" s="7" t="s">
        <v>189</v>
      </c>
      <c r="E15" s="8">
        <v>0.2</v>
      </c>
      <c r="F15" s="158">
        <f>162479.318-150</f>
        <v>162329.318</v>
      </c>
      <c r="G15" s="158">
        <f>$G$24*E15</f>
        <v>277214.10000000003</v>
      </c>
      <c r="H15" s="75"/>
      <c r="I15" s="76"/>
      <c r="J15" s="77"/>
      <c r="K15" s="77"/>
      <c r="L15" s="1"/>
      <c r="M15" s="78"/>
      <c r="N15" s="77"/>
      <c r="O15" s="77"/>
      <c r="P15" s="1"/>
      <c r="Q15" s="78"/>
      <c r="R15" s="77"/>
      <c r="S15" s="77"/>
      <c r="T15" s="1"/>
      <c r="U15" s="78"/>
      <c r="V15" s="77"/>
      <c r="W15" s="77"/>
      <c r="X15" s="1"/>
      <c r="Y15" s="218"/>
      <c r="Z15" s="24">
        <v>205</v>
      </c>
      <c r="AA15" s="24">
        <v>35</v>
      </c>
      <c r="AB15" s="219"/>
      <c r="AC15" s="85"/>
      <c r="AD15" s="85"/>
      <c r="AE15" s="85"/>
      <c r="AF15" s="13" t="s">
        <v>336</v>
      </c>
    </row>
    <row r="16" spans="1:32" ht="56.25" customHeight="1">
      <c r="A16" s="1"/>
      <c r="B16" s="272" t="s">
        <v>188</v>
      </c>
      <c r="C16" s="272"/>
      <c r="D16" s="7" t="s">
        <v>30</v>
      </c>
      <c r="E16" s="8">
        <v>0.2</v>
      </c>
      <c r="F16" s="158">
        <v>162479.32</v>
      </c>
      <c r="G16" s="158">
        <f t="shared" ref="G16:G22" si="0">$G$24*E16</f>
        <v>277214.10000000003</v>
      </c>
      <c r="H16" s="75"/>
      <c r="I16" s="76"/>
      <c r="J16" s="77"/>
      <c r="K16" s="77"/>
      <c r="L16" s="1"/>
      <c r="M16" s="78"/>
      <c r="N16" s="77"/>
      <c r="O16" s="77"/>
      <c r="P16" s="1"/>
      <c r="Q16" s="78"/>
      <c r="R16" s="77"/>
      <c r="S16" s="77"/>
      <c r="T16" s="1"/>
      <c r="U16" s="78"/>
      <c r="V16" s="77"/>
      <c r="W16" s="77"/>
      <c r="X16" s="1"/>
      <c r="Y16" s="218"/>
      <c r="Z16" s="24">
        <v>2050</v>
      </c>
      <c r="AA16" s="24">
        <v>433</v>
      </c>
      <c r="AB16" s="219"/>
      <c r="AC16" s="85"/>
      <c r="AD16" s="85"/>
      <c r="AE16" s="85"/>
      <c r="AF16" s="13" t="s">
        <v>336</v>
      </c>
    </row>
    <row r="17" spans="1:32" ht="45" customHeight="1">
      <c r="A17" s="1"/>
      <c r="B17" s="272" t="s">
        <v>190</v>
      </c>
      <c r="C17" s="272"/>
      <c r="D17" s="7" t="s">
        <v>189</v>
      </c>
      <c r="E17" s="8">
        <v>0.1</v>
      </c>
      <c r="F17" s="158">
        <v>81239.659</v>
      </c>
      <c r="G17" s="158">
        <f t="shared" si="0"/>
        <v>138607.05000000002</v>
      </c>
      <c r="H17" s="75"/>
      <c r="I17" s="76"/>
      <c r="J17" s="77"/>
      <c r="K17" s="77"/>
      <c r="L17" s="1"/>
      <c r="M17" s="78"/>
      <c r="N17" s="77"/>
      <c r="O17" s="77"/>
      <c r="P17" s="1"/>
      <c r="Q17" s="78"/>
      <c r="R17" s="77"/>
      <c r="S17" s="77"/>
      <c r="T17" s="1"/>
      <c r="U17" s="78"/>
      <c r="V17" s="77"/>
      <c r="W17" s="77"/>
      <c r="X17" s="1"/>
      <c r="Y17" s="218"/>
      <c r="Z17" s="24">
        <v>7</v>
      </c>
      <c r="AA17" s="24">
        <v>4</v>
      </c>
      <c r="AB17" s="219"/>
      <c r="AC17" s="85"/>
      <c r="AD17" s="85"/>
      <c r="AE17" s="85"/>
      <c r="AF17" s="13" t="s">
        <v>336</v>
      </c>
    </row>
    <row r="18" spans="1:32" ht="54.75" customHeight="1">
      <c r="A18" s="1"/>
      <c r="B18" s="272" t="s">
        <v>190</v>
      </c>
      <c r="C18" s="272"/>
      <c r="D18" s="7" t="s">
        <v>30</v>
      </c>
      <c r="E18" s="8">
        <v>0.1</v>
      </c>
      <c r="F18" s="158">
        <v>81239.659</v>
      </c>
      <c r="G18" s="158">
        <f t="shared" si="0"/>
        <v>138607.05000000002</v>
      </c>
      <c r="H18" s="75"/>
      <c r="I18" s="76"/>
      <c r="J18" s="77"/>
      <c r="K18" s="77"/>
      <c r="L18" s="1"/>
      <c r="M18" s="78"/>
      <c r="N18" s="77"/>
      <c r="O18" s="77"/>
      <c r="P18" s="1"/>
      <c r="Q18" s="78"/>
      <c r="R18" s="77"/>
      <c r="S18" s="77"/>
      <c r="T18" s="1"/>
      <c r="U18" s="78"/>
      <c r="V18" s="77"/>
      <c r="W18" s="77"/>
      <c r="X18" s="1"/>
      <c r="Y18" s="218"/>
      <c r="Z18" s="24">
        <v>1000</v>
      </c>
      <c r="AA18" s="24">
        <v>400</v>
      </c>
      <c r="AB18" s="219"/>
      <c r="AC18" s="85"/>
      <c r="AD18" s="85"/>
      <c r="AE18" s="85"/>
      <c r="AF18" s="13" t="s">
        <v>336</v>
      </c>
    </row>
    <row r="19" spans="1:32" ht="45" customHeight="1">
      <c r="A19" s="1"/>
      <c r="B19" s="272" t="s">
        <v>191</v>
      </c>
      <c r="C19" s="272"/>
      <c r="D19" s="7" t="s">
        <v>189</v>
      </c>
      <c r="E19" s="8">
        <v>0.05</v>
      </c>
      <c r="F19" s="158">
        <v>40619.8295</v>
      </c>
      <c r="G19" s="158">
        <f t="shared" si="0"/>
        <v>69303.525000000009</v>
      </c>
      <c r="H19" s="75"/>
      <c r="I19" s="76"/>
      <c r="J19" s="77"/>
      <c r="K19" s="77"/>
      <c r="L19" s="1"/>
      <c r="M19" s="78"/>
      <c r="N19" s="77"/>
      <c r="O19" s="77"/>
      <c r="P19" s="1"/>
      <c r="Q19" s="78"/>
      <c r="R19" s="77"/>
      <c r="S19" s="77"/>
      <c r="T19" s="1"/>
      <c r="U19" s="78"/>
      <c r="V19" s="77"/>
      <c r="W19" s="77"/>
      <c r="X19" s="1"/>
      <c r="Y19" s="218"/>
      <c r="Z19" s="24">
        <v>9</v>
      </c>
      <c r="AA19" s="24">
        <v>3</v>
      </c>
      <c r="AB19" s="219"/>
      <c r="AC19" s="85"/>
      <c r="AD19" s="85"/>
      <c r="AE19" s="85"/>
      <c r="AF19" s="13" t="s">
        <v>336</v>
      </c>
    </row>
    <row r="20" spans="1:32" ht="50.25" customHeight="1">
      <c r="A20" s="1"/>
      <c r="B20" s="272" t="s">
        <v>191</v>
      </c>
      <c r="C20" s="272"/>
      <c r="D20" s="7" t="s">
        <v>30</v>
      </c>
      <c r="E20" s="8">
        <v>0.05</v>
      </c>
      <c r="F20" s="158">
        <v>40619.8295</v>
      </c>
      <c r="G20" s="158">
        <f t="shared" si="0"/>
        <v>69303.525000000009</v>
      </c>
      <c r="H20" s="75"/>
      <c r="I20" s="76"/>
      <c r="J20" s="77"/>
      <c r="K20" s="77"/>
      <c r="L20" s="1"/>
      <c r="M20" s="78"/>
      <c r="N20" s="77"/>
      <c r="O20" s="77"/>
      <c r="P20" s="1"/>
      <c r="Q20" s="78"/>
      <c r="R20" s="77"/>
      <c r="S20" s="77"/>
      <c r="T20" s="1"/>
      <c r="U20" s="78"/>
      <c r="V20" s="77"/>
      <c r="W20" s="77"/>
      <c r="X20" s="1"/>
      <c r="Y20" s="218"/>
      <c r="Z20" s="24">
        <v>1800</v>
      </c>
      <c r="AA20" s="24">
        <v>600</v>
      </c>
      <c r="AB20" s="219"/>
      <c r="AC20" s="85"/>
      <c r="AD20" s="85"/>
      <c r="AE20" s="85"/>
      <c r="AF20" s="13" t="s">
        <v>336</v>
      </c>
    </row>
    <row r="21" spans="1:32" ht="45" customHeight="1">
      <c r="A21" s="1"/>
      <c r="B21" s="272" t="s">
        <v>192</v>
      </c>
      <c r="C21" s="272"/>
      <c r="D21" s="7" t="s">
        <v>189</v>
      </c>
      <c r="E21" s="8">
        <v>0.15</v>
      </c>
      <c r="F21" s="158">
        <v>121859.488</v>
      </c>
      <c r="G21" s="158">
        <f t="shared" si="0"/>
        <v>207910.57499999998</v>
      </c>
      <c r="H21" s="75"/>
      <c r="I21" s="76"/>
      <c r="J21" s="77"/>
      <c r="K21" s="77"/>
      <c r="L21" s="1"/>
      <c r="M21" s="78"/>
      <c r="N21" s="77"/>
      <c r="O21" s="77"/>
      <c r="P21" s="1"/>
      <c r="Q21" s="78"/>
      <c r="R21" s="77"/>
      <c r="S21" s="77"/>
      <c r="T21" s="1"/>
      <c r="U21" s="78"/>
      <c r="V21" s="77"/>
      <c r="W21" s="77"/>
      <c r="X21" s="1"/>
      <c r="Y21" s="218"/>
      <c r="Z21" s="24">
        <v>14</v>
      </c>
      <c r="AA21" s="24">
        <v>0</v>
      </c>
      <c r="AB21" s="219"/>
      <c r="AC21" s="85"/>
      <c r="AD21" s="85"/>
      <c r="AE21" s="85"/>
      <c r="AF21" s="13" t="s">
        <v>336</v>
      </c>
    </row>
    <row r="22" spans="1:32" ht="45" customHeight="1">
      <c r="A22" s="1"/>
      <c r="B22" s="272" t="s">
        <v>192</v>
      </c>
      <c r="C22" s="272"/>
      <c r="D22" s="7" t="s">
        <v>30</v>
      </c>
      <c r="E22" s="8">
        <v>0.15</v>
      </c>
      <c r="F22" s="158">
        <v>121859.488</v>
      </c>
      <c r="G22" s="158">
        <f t="shared" si="0"/>
        <v>207910.57499999998</v>
      </c>
      <c r="H22" s="75"/>
      <c r="I22" s="76"/>
      <c r="J22" s="77"/>
      <c r="K22" s="77"/>
      <c r="L22" s="1"/>
      <c r="M22" s="78"/>
      <c r="N22" s="77"/>
      <c r="O22" s="77"/>
      <c r="P22" s="1"/>
      <c r="Q22" s="78"/>
      <c r="R22" s="77"/>
      <c r="S22" s="77"/>
      <c r="T22" s="1"/>
      <c r="U22" s="78"/>
      <c r="V22" s="77"/>
      <c r="W22" s="77"/>
      <c r="X22" s="1"/>
      <c r="Y22" s="218"/>
      <c r="Z22" s="24">
        <v>2100</v>
      </c>
      <c r="AA22" s="24">
        <v>0</v>
      </c>
      <c r="AB22" s="219"/>
      <c r="AC22" s="85"/>
      <c r="AD22" s="85"/>
      <c r="AE22" s="85"/>
      <c r="AF22" s="13" t="s">
        <v>336</v>
      </c>
    </row>
    <row r="23" spans="1:32" ht="45" customHeight="1">
      <c r="A23" s="220"/>
      <c r="B23" s="272"/>
      <c r="C23" s="272"/>
      <c r="D23" s="7"/>
      <c r="E23" s="8"/>
      <c r="F23" s="221"/>
      <c r="G23" s="221"/>
      <c r="H23" s="75"/>
      <c r="I23" s="76"/>
      <c r="J23" s="77"/>
      <c r="K23" s="77"/>
      <c r="L23" s="1"/>
      <c r="M23" s="78"/>
      <c r="N23" s="77"/>
      <c r="O23" s="77"/>
      <c r="P23" s="1"/>
      <c r="Q23" s="78"/>
      <c r="R23" s="77"/>
      <c r="S23" s="77"/>
      <c r="T23" s="1"/>
      <c r="U23" s="78"/>
      <c r="V23" s="77"/>
      <c r="W23" s="77"/>
      <c r="X23" s="1"/>
      <c r="Y23" s="79"/>
      <c r="Z23" s="222"/>
      <c r="AA23" s="222"/>
      <c r="AB23" s="75"/>
      <c r="AC23" s="85"/>
      <c r="AD23" s="85"/>
      <c r="AE23" s="85"/>
      <c r="AF23" s="223"/>
    </row>
    <row r="24" spans="1:32" ht="45" customHeight="1">
      <c r="A24" s="400"/>
      <c r="B24" s="401"/>
      <c r="C24" s="402"/>
      <c r="D24" s="224"/>
      <c r="E24" s="225">
        <f>SUM(E15:E23)</f>
        <v>1</v>
      </c>
      <c r="F24" s="46">
        <f>SUM(F15:F23)</f>
        <v>812246.59100000001</v>
      </c>
      <c r="G24" s="46">
        <v>1386070.5</v>
      </c>
      <c r="H24" s="83"/>
      <c r="I24" s="83"/>
      <c r="J24" s="83"/>
      <c r="K24" s="83"/>
      <c r="L24" s="81"/>
      <c r="M24" s="84"/>
      <c r="N24" s="2"/>
      <c r="O24" s="2"/>
      <c r="P24" s="81"/>
      <c r="Q24" s="81"/>
      <c r="R24" s="83"/>
      <c r="S24" s="83"/>
      <c r="T24" s="81"/>
      <c r="U24" s="81"/>
      <c r="V24" s="83"/>
      <c r="W24" s="83"/>
      <c r="X24" s="81"/>
      <c r="Y24" s="81"/>
      <c r="Z24" s="249">
        <f t="shared" ref="Z24:AA24" si="1">SUM(Z15:Z23)</f>
        <v>7185</v>
      </c>
      <c r="AA24" s="249">
        <f t="shared" si="1"/>
        <v>1475</v>
      </c>
      <c r="AB24" s="85"/>
      <c r="AC24" s="86"/>
      <c r="AD24" s="86"/>
      <c r="AE24" s="86"/>
      <c r="AF24" s="3"/>
    </row>
    <row r="25" spans="1:32" ht="45" customHeight="1">
      <c r="A25" s="69"/>
      <c r="B25" s="69"/>
      <c r="C25" s="69"/>
      <c r="D25" s="69"/>
      <c r="E25" s="69"/>
      <c r="F25" s="2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</row>
    <row r="26" spans="1:32" ht="45" customHeight="1">
      <c r="A26" s="69"/>
      <c r="B26" s="157"/>
      <c r="C26" s="69"/>
      <c r="D26" s="69"/>
      <c r="E26" s="69"/>
      <c r="F26" s="87"/>
      <c r="G26" s="69"/>
      <c r="H26" s="69" t="s">
        <v>98</v>
      </c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</row>
    <row r="27" spans="1:32" ht="45" customHeight="1"/>
    <row r="28" spans="1:32" ht="45" customHeight="1"/>
    <row r="29" spans="1:32" ht="45" customHeight="1"/>
    <row r="30" spans="1:32" ht="45" customHeight="1"/>
    <row r="31" spans="1:32" ht="45" customHeight="1"/>
    <row r="32" spans="1:32" ht="45" customHeight="1"/>
    <row r="33" ht="45" customHeight="1"/>
    <row r="34" ht="45" customHeight="1"/>
    <row r="35" ht="45" customHeight="1"/>
    <row r="36" ht="45" customHeight="1"/>
    <row r="37" ht="45" customHeight="1"/>
    <row r="38" ht="45" customHeight="1"/>
    <row r="39" ht="45" customHeight="1"/>
    <row r="40" ht="45" customHeight="1"/>
    <row r="41" ht="45" customHeight="1"/>
    <row r="42" ht="45" customHeight="1"/>
    <row r="43" ht="45" customHeight="1"/>
    <row r="44" ht="45" customHeight="1"/>
    <row r="45" ht="45" customHeight="1"/>
    <row r="46" ht="45" customHeight="1"/>
    <row r="47" ht="45" customHeight="1"/>
    <row r="48" ht="45" customHeight="1"/>
    <row r="49" spans="1:32" ht="45" customHeight="1"/>
    <row r="50" spans="1:32" ht="45" customHeight="1"/>
    <row r="51" spans="1:32" s="88" customFormat="1" ht="45" customHeight="1">
      <c r="A51" s="66"/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</row>
    <row r="52" spans="1:32" s="67" customFormat="1" ht="36.75" customHeight="1">
      <c r="A52" s="66"/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</row>
    <row r="53" spans="1:32" s="69" customFormat="1" ht="14.25" customHeight="1">
      <c r="A53" s="66"/>
      <c r="B53" s="66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6"/>
    </row>
    <row r="54" spans="1:32" s="69" customFormat="1" ht="14.25" customHeight="1">
      <c r="A54" s="66"/>
      <c r="B54" s="66"/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</row>
  </sheetData>
  <mergeCells count="38">
    <mergeCell ref="B20:C20"/>
    <mergeCell ref="B14:C14"/>
    <mergeCell ref="A7:B7"/>
    <mergeCell ref="A9:B9"/>
    <mergeCell ref="B23:C23"/>
    <mergeCell ref="B15:C15"/>
    <mergeCell ref="A24:C24"/>
    <mergeCell ref="AC13:AE13"/>
    <mergeCell ref="AF13:AF14"/>
    <mergeCell ref="B21:C21"/>
    <mergeCell ref="B22:C22"/>
    <mergeCell ref="R13:S13"/>
    <mergeCell ref="T13:U13"/>
    <mergeCell ref="V13:W13"/>
    <mergeCell ref="X13:Y13"/>
    <mergeCell ref="Z13:AB13"/>
    <mergeCell ref="B16:C16"/>
    <mergeCell ref="B17:C17"/>
    <mergeCell ref="B18:C18"/>
    <mergeCell ref="B19:C19"/>
    <mergeCell ref="A1:AF1"/>
    <mergeCell ref="A2:AF2"/>
    <mergeCell ref="A4:AF4"/>
    <mergeCell ref="A6:AF6"/>
    <mergeCell ref="A3:AF3"/>
    <mergeCell ref="A5:AF5"/>
    <mergeCell ref="A8:B8"/>
    <mergeCell ref="A10:AF10"/>
    <mergeCell ref="A11:AF11"/>
    <mergeCell ref="A13:C13"/>
    <mergeCell ref="D13:D14"/>
    <mergeCell ref="E13:E14"/>
    <mergeCell ref="L13:M13"/>
    <mergeCell ref="N13:O13"/>
    <mergeCell ref="P13:Q13"/>
    <mergeCell ref="F13:G13"/>
    <mergeCell ref="H13:I13"/>
    <mergeCell ref="J13:K13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F54"/>
  <sheetViews>
    <sheetView view="pageBreakPreview" zoomScale="60" zoomScaleNormal="100" workbookViewId="0">
      <selection activeCell="AF30" sqref="AF30"/>
    </sheetView>
  </sheetViews>
  <sheetFormatPr baseColWidth="10" defaultColWidth="11.42578125" defaultRowHeight="12.75"/>
  <cols>
    <col min="1" max="1" width="5.42578125" style="66" customWidth="1"/>
    <col min="2" max="2" width="40.7109375" style="66" customWidth="1"/>
    <col min="3" max="3" width="19.42578125" style="66" customWidth="1"/>
    <col min="4" max="4" width="15.28515625" style="66" bestFit="1" customWidth="1"/>
    <col min="5" max="5" width="7.7109375" style="66" customWidth="1"/>
    <col min="6" max="6" width="15.140625" style="66" customWidth="1"/>
    <col min="7" max="7" width="14.140625" style="66" customWidth="1"/>
    <col min="8" max="9" width="10.5703125" style="66" hidden="1" customWidth="1"/>
    <col min="10" max="10" width="11.5703125" style="66" hidden="1" customWidth="1"/>
    <col min="11" max="11" width="12.42578125" style="66" hidden="1" customWidth="1"/>
    <col min="12" max="12" width="10.140625" style="66" hidden="1" customWidth="1"/>
    <col min="13" max="13" width="10.5703125" style="66" hidden="1" customWidth="1"/>
    <col min="14" max="15" width="11.140625" style="66" hidden="1" customWidth="1"/>
    <col min="16" max="17" width="10.5703125" style="66" hidden="1" customWidth="1"/>
    <col min="18" max="18" width="12" style="66" hidden="1" customWidth="1"/>
    <col min="19" max="19" width="11.140625" style="66" hidden="1" customWidth="1"/>
    <col min="20" max="22" width="10.5703125" style="66" hidden="1" customWidth="1"/>
    <col min="23" max="23" width="11.140625" style="66" hidden="1" customWidth="1"/>
    <col min="24" max="24" width="10.5703125" style="66" hidden="1" customWidth="1"/>
    <col min="25" max="25" width="10.85546875" style="66" hidden="1" customWidth="1"/>
    <col min="26" max="26" width="10" style="66" customWidth="1"/>
    <col min="27" max="27" width="10.28515625" style="66" customWidth="1"/>
    <col min="28" max="28" width="10.85546875" style="66" hidden="1" customWidth="1"/>
    <col min="29" max="31" width="6.7109375" style="66" customWidth="1"/>
    <col min="32" max="32" width="36.5703125" style="66" customWidth="1"/>
    <col min="33" max="16384" width="11.42578125" style="66"/>
  </cols>
  <sheetData>
    <row r="1" spans="1:32">
      <c r="A1" s="431" t="s">
        <v>348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  <c r="L1" s="431"/>
      <c r="M1" s="431"/>
      <c r="N1" s="431"/>
      <c r="O1" s="431"/>
      <c r="P1" s="431"/>
      <c r="Q1" s="431"/>
      <c r="R1" s="431"/>
      <c r="S1" s="431"/>
      <c r="T1" s="431"/>
      <c r="U1" s="431"/>
      <c r="V1" s="431"/>
      <c r="W1" s="431"/>
      <c r="X1" s="431"/>
      <c r="Y1" s="431"/>
      <c r="Z1" s="431"/>
      <c r="AA1" s="431"/>
      <c r="AB1" s="431"/>
      <c r="AC1" s="431"/>
      <c r="AD1" s="431"/>
      <c r="AE1" s="431"/>
      <c r="AF1" s="431"/>
    </row>
    <row r="2" spans="1:32">
      <c r="A2" s="292" t="s">
        <v>349</v>
      </c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  <c r="V2" s="292"/>
      <c r="W2" s="292"/>
      <c r="X2" s="292"/>
      <c r="Y2" s="292"/>
      <c r="Z2" s="292"/>
      <c r="AA2" s="292"/>
      <c r="AB2" s="292"/>
      <c r="AC2" s="292"/>
      <c r="AD2" s="292"/>
      <c r="AE2" s="292"/>
      <c r="AF2" s="292"/>
    </row>
    <row r="3" spans="1:32" hidden="1">
      <c r="A3" s="293" t="s">
        <v>25</v>
      </c>
      <c r="B3" s="293"/>
      <c r="C3" s="293"/>
      <c r="D3" s="293"/>
      <c r="E3" s="293"/>
      <c r="F3" s="293"/>
      <c r="G3" s="293"/>
      <c r="H3" s="293"/>
      <c r="I3" s="293"/>
      <c r="J3" s="293"/>
      <c r="K3" s="293"/>
      <c r="L3" s="293"/>
      <c r="M3" s="293"/>
      <c r="N3" s="293"/>
      <c r="O3" s="293"/>
      <c r="P3" s="293"/>
      <c r="Q3" s="293"/>
      <c r="R3" s="293"/>
      <c r="S3" s="293"/>
      <c r="T3" s="293"/>
      <c r="U3" s="293"/>
      <c r="V3" s="293"/>
      <c r="W3" s="293"/>
      <c r="X3" s="293"/>
      <c r="Y3" s="293"/>
      <c r="Z3" s="293"/>
      <c r="AA3" s="293"/>
      <c r="AB3" s="293"/>
      <c r="AC3" s="293"/>
      <c r="AD3" s="293"/>
      <c r="AE3" s="293"/>
      <c r="AF3" s="293"/>
    </row>
    <row r="4" spans="1:32" hidden="1">
      <c r="A4" s="293" t="s">
        <v>26</v>
      </c>
      <c r="B4" s="293"/>
      <c r="C4" s="293"/>
      <c r="D4" s="293"/>
      <c r="E4" s="293"/>
      <c r="F4" s="293"/>
      <c r="G4" s="293"/>
      <c r="H4" s="293"/>
      <c r="I4" s="293"/>
      <c r="J4" s="293"/>
      <c r="K4" s="293"/>
      <c r="L4" s="293"/>
      <c r="M4" s="293"/>
      <c r="N4" s="293"/>
      <c r="O4" s="293"/>
      <c r="P4" s="293"/>
      <c r="Q4" s="293"/>
      <c r="R4" s="293"/>
      <c r="S4" s="293"/>
      <c r="T4" s="293"/>
      <c r="U4" s="293"/>
      <c r="V4" s="293"/>
      <c r="W4" s="293"/>
      <c r="X4" s="293"/>
      <c r="Y4" s="293"/>
      <c r="Z4" s="293"/>
      <c r="AA4" s="293"/>
      <c r="AB4" s="293"/>
      <c r="AC4" s="293"/>
      <c r="AD4" s="293"/>
      <c r="AE4" s="293"/>
      <c r="AF4" s="293"/>
    </row>
    <row r="5" spans="1:32" hidden="1">
      <c r="A5" s="293" t="s">
        <v>27</v>
      </c>
      <c r="B5" s="293"/>
      <c r="C5" s="293"/>
      <c r="D5" s="293"/>
      <c r="E5" s="293"/>
      <c r="F5" s="293"/>
      <c r="G5" s="293"/>
      <c r="H5" s="293"/>
      <c r="I5" s="293"/>
      <c r="J5" s="293"/>
      <c r="K5" s="293"/>
      <c r="L5" s="293"/>
      <c r="M5" s="293"/>
      <c r="N5" s="293"/>
      <c r="O5" s="293"/>
      <c r="P5" s="293"/>
      <c r="Q5" s="293"/>
      <c r="R5" s="293"/>
      <c r="S5" s="293"/>
      <c r="T5" s="293"/>
      <c r="U5" s="293"/>
      <c r="V5" s="293"/>
      <c r="W5" s="293"/>
      <c r="X5" s="293"/>
      <c r="Y5" s="293"/>
      <c r="Z5" s="293"/>
      <c r="AA5" s="293"/>
      <c r="AB5" s="293"/>
      <c r="AC5" s="293"/>
      <c r="AD5" s="293"/>
      <c r="AE5" s="293"/>
      <c r="AF5" s="293"/>
    </row>
    <row r="6" spans="1:32">
      <c r="A6" s="293" t="s">
        <v>339</v>
      </c>
      <c r="B6" s="293"/>
      <c r="C6" s="293"/>
      <c r="D6" s="293"/>
      <c r="E6" s="293"/>
      <c r="F6" s="293"/>
      <c r="G6" s="293"/>
      <c r="H6" s="293"/>
      <c r="I6" s="293"/>
      <c r="J6" s="293"/>
      <c r="K6" s="293"/>
      <c r="L6" s="293"/>
      <c r="M6" s="293"/>
      <c r="N6" s="293"/>
      <c r="O6" s="293"/>
      <c r="P6" s="293"/>
      <c r="Q6" s="293"/>
      <c r="R6" s="293"/>
      <c r="S6" s="293"/>
      <c r="T6" s="293"/>
      <c r="U6" s="293"/>
      <c r="V6" s="293"/>
      <c r="W6" s="293"/>
      <c r="X6" s="293"/>
      <c r="Y6" s="293"/>
      <c r="Z6" s="293"/>
      <c r="AA6" s="293"/>
      <c r="AB6" s="293"/>
      <c r="AC6" s="293"/>
      <c r="AD6" s="293"/>
      <c r="AE6" s="293"/>
      <c r="AF6" s="293"/>
    </row>
    <row r="7" spans="1:32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</row>
    <row r="8" spans="1:32">
      <c r="A8" s="294" t="s">
        <v>350</v>
      </c>
      <c r="B8" s="294"/>
      <c r="C8" s="270" t="s">
        <v>351</v>
      </c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</row>
    <row r="9" spans="1:32">
      <c r="A9" s="294" t="s">
        <v>352</v>
      </c>
      <c r="B9" s="435"/>
      <c r="C9" s="270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</row>
    <row r="10" spans="1:32">
      <c r="A10" s="294" t="s">
        <v>353</v>
      </c>
      <c r="B10" s="435"/>
      <c r="C10" s="433" t="s">
        <v>368</v>
      </c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</row>
    <row r="11" spans="1:32">
      <c r="A11" s="294"/>
      <c r="B11" s="295"/>
      <c r="C11" s="68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70"/>
    </row>
    <row r="12" spans="1:32">
      <c r="A12" s="289" t="s">
        <v>0</v>
      </c>
      <c r="B12" s="290" t="s">
        <v>0</v>
      </c>
      <c r="C12" s="290"/>
      <c r="D12" s="290"/>
      <c r="E12" s="290"/>
      <c r="F12" s="290"/>
      <c r="G12" s="290"/>
      <c r="H12" s="290"/>
      <c r="I12" s="290"/>
      <c r="J12" s="290"/>
      <c r="K12" s="290"/>
      <c r="L12" s="290"/>
      <c r="M12" s="290"/>
      <c r="N12" s="290"/>
      <c r="O12" s="290"/>
      <c r="P12" s="290"/>
      <c r="Q12" s="290"/>
      <c r="R12" s="290"/>
      <c r="S12" s="290"/>
      <c r="T12" s="290"/>
      <c r="U12" s="290"/>
      <c r="V12" s="290"/>
      <c r="W12" s="290"/>
      <c r="X12" s="290"/>
      <c r="Y12" s="290"/>
      <c r="Z12" s="290"/>
      <c r="AA12" s="290"/>
      <c r="AB12" s="290"/>
      <c r="AC12" s="290"/>
      <c r="AD12" s="290"/>
      <c r="AE12" s="290"/>
      <c r="AF12" s="291"/>
    </row>
    <row r="13" spans="1:32" ht="25.5" customHeight="1">
      <c r="A13" s="283" t="s">
        <v>193</v>
      </c>
      <c r="B13" s="284"/>
      <c r="C13" s="284"/>
      <c r="D13" s="284"/>
      <c r="E13" s="284"/>
      <c r="F13" s="284"/>
      <c r="G13" s="284"/>
      <c r="H13" s="284"/>
      <c r="I13" s="284"/>
      <c r="J13" s="284"/>
      <c r="K13" s="284"/>
      <c r="L13" s="284"/>
      <c r="M13" s="284"/>
      <c r="N13" s="284"/>
      <c r="O13" s="284"/>
      <c r="P13" s="284"/>
      <c r="Q13" s="284"/>
      <c r="R13" s="284"/>
      <c r="S13" s="284"/>
      <c r="T13" s="284"/>
      <c r="U13" s="284"/>
      <c r="V13" s="284"/>
      <c r="W13" s="284"/>
      <c r="X13" s="284"/>
      <c r="Y13" s="284"/>
      <c r="Z13" s="284"/>
      <c r="AA13" s="284"/>
      <c r="AB13" s="284"/>
      <c r="AC13" s="284"/>
      <c r="AD13" s="284"/>
      <c r="AE13" s="284"/>
      <c r="AF13" s="285"/>
    </row>
    <row r="14" spans="1:32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</row>
    <row r="15" spans="1:32" ht="12.75" customHeight="1">
      <c r="A15" s="276" t="s">
        <v>1</v>
      </c>
      <c r="B15" s="288"/>
      <c r="C15" s="277"/>
      <c r="D15" s="281" t="s">
        <v>3</v>
      </c>
      <c r="E15" s="281" t="s">
        <v>5</v>
      </c>
      <c r="F15" s="278" t="s">
        <v>6</v>
      </c>
      <c r="G15" s="279"/>
      <c r="H15" s="278" t="s">
        <v>7</v>
      </c>
      <c r="I15" s="279"/>
      <c r="J15" s="276" t="s">
        <v>8</v>
      </c>
      <c r="K15" s="277"/>
      <c r="L15" s="276" t="s">
        <v>8</v>
      </c>
      <c r="M15" s="277"/>
      <c r="N15" s="276" t="s">
        <v>28</v>
      </c>
      <c r="O15" s="277"/>
      <c r="P15" s="276" t="s">
        <v>9</v>
      </c>
      <c r="Q15" s="277"/>
      <c r="R15" s="276" t="s">
        <v>10</v>
      </c>
      <c r="S15" s="277"/>
      <c r="T15" s="276" t="s">
        <v>10</v>
      </c>
      <c r="U15" s="277"/>
      <c r="V15" s="276" t="s">
        <v>29</v>
      </c>
      <c r="W15" s="277"/>
      <c r="X15" s="276" t="s">
        <v>11</v>
      </c>
      <c r="Y15" s="277"/>
      <c r="Z15" s="280" t="s">
        <v>22</v>
      </c>
      <c r="AA15" s="280"/>
      <c r="AB15" s="280"/>
      <c r="AC15" s="278" t="s">
        <v>12</v>
      </c>
      <c r="AD15" s="287"/>
      <c r="AE15" s="279"/>
      <c r="AF15" s="286" t="s">
        <v>23</v>
      </c>
    </row>
    <row r="16" spans="1:32" ht="13.5" thickBot="1">
      <c r="A16" s="71" t="s">
        <v>13</v>
      </c>
      <c r="B16" s="297" t="s">
        <v>2</v>
      </c>
      <c r="C16" s="297"/>
      <c r="D16" s="403"/>
      <c r="E16" s="403"/>
      <c r="F16" s="226" t="s">
        <v>14</v>
      </c>
      <c r="G16" s="72" t="s">
        <v>15</v>
      </c>
      <c r="H16" s="72" t="s">
        <v>4</v>
      </c>
      <c r="I16" s="72" t="s">
        <v>16</v>
      </c>
      <c r="J16" s="72" t="s">
        <v>14</v>
      </c>
      <c r="K16" s="72" t="s">
        <v>15</v>
      </c>
      <c r="L16" s="73" t="s">
        <v>17</v>
      </c>
      <c r="M16" s="73" t="s">
        <v>18</v>
      </c>
      <c r="N16" s="72" t="s">
        <v>14</v>
      </c>
      <c r="O16" s="72" t="s">
        <v>15</v>
      </c>
      <c r="P16" s="73" t="s">
        <v>17</v>
      </c>
      <c r="Q16" s="73" t="s">
        <v>18</v>
      </c>
      <c r="R16" s="72" t="s">
        <v>14</v>
      </c>
      <c r="S16" s="72" t="s">
        <v>15</v>
      </c>
      <c r="T16" s="73" t="s">
        <v>17</v>
      </c>
      <c r="U16" s="73" t="s">
        <v>18</v>
      </c>
      <c r="V16" s="72" t="s">
        <v>14</v>
      </c>
      <c r="W16" s="72" t="s">
        <v>15</v>
      </c>
      <c r="X16" s="73" t="s">
        <v>17</v>
      </c>
      <c r="Y16" s="73" t="s">
        <v>18</v>
      </c>
      <c r="Z16" s="73" t="s">
        <v>17</v>
      </c>
      <c r="AA16" s="73" t="s">
        <v>18</v>
      </c>
      <c r="AB16" s="73" t="s">
        <v>24</v>
      </c>
      <c r="AC16" s="72" t="s">
        <v>19</v>
      </c>
      <c r="AD16" s="72" t="s">
        <v>20</v>
      </c>
      <c r="AE16" s="72" t="s">
        <v>21</v>
      </c>
      <c r="AF16" s="286"/>
    </row>
    <row r="17" spans="1:32" ht="45" customHeight="1" thickTop="1" thickBot="1">
      <c r="A17" s="23"/>
      <c r="B17" s="407" t="s">
        <v>226</v>
      </c>
      <c r="C17" s="408"/>
      <c r="D17" s="42" t="s">
        <v>60</v>
      </c>
      <c r="E17" s="50">
        <v>0.05</v>
      </c>
      <c r="F17" s="51">
        <v>27074.878000000004</v>
      </c>
      <c r="G17" s="51">
        <f>$G$24*E17</f>
        <v>46202.350000000006</v>
      </c>
      <c r="H17" s="75"/>
      <c r="I17" s="76"/>
      <c r="J17" s="77"/>
      <c r="K17" s="77"/>
      <c r="L17" s="1"/>
      <c r="M17" s="78"/>
      <c r="N17" s="77"/>
      <c r="O17" s="77"/>
      <c r="P17" s="1"/>
      <c r="Q17" s="78"/>
      <c r="R17" s="77"/>
      <c r="S17" s="77"/>
      <c r="T17" s="1"/>
      <c r="U17" s="78"/>
      <c r="V17" s="77"/>
      <c r="W17" s="77"/>
      <c r="X17" s="1"/>
      <c r="Y17" s="79"/>
      <c r="Z17" s="65">
        <v>26</v>
      </c>
      <c r="AA17" s="5">
        <v>10</v>
      </c>
      <c r="AB17" s="75"/>
      <c r="AC17" s="79"/>
      <c r="AD17" s="79"/>
      <c r="AE17" s="79"/>
      <c r="AF17" s="227"/>
    </row>
    <row r="18" spans="1:32" ht="45" customHeight="1" thickTop="1" thickBot="1">
      <c r="A18" s="63"/>
      <c r="B18" s="405" t="s">
        <v>206</v>
      </c>
      <c r="C18" s="406"/>
      <c r="D18" s="42" t="s">
        <v>35</v>
      </c>
      <c r="E18" s="52">
        <v>0.25</v>
      </c>
      <c r="F18" s="51">
        <v>135374.39000000001</v>
      </c>
      <c r="G18" s="51">
        <f t="shared" ref="G18:G23" si="0">$G$24*E18</f>
        <v>231011.75</v>
      </c>
      <c r="H18" s="75"/>
      <c r="I18" s="76"/>
      <c r="J18" s="77"/>
      <c r="K18" s="77"/>
      <c r="L18" s="1"/>
      <c r="M18" s="78"/>
      <c r="N18" s="77"/>
      <c r="O18" s="77"/>
      <c r="P18" s="1"/>
      <c r="Q18" s="78"/>
      <c r="R18" s="77"/>
      <c r="S18" s="77"/>
      <c r="T18" s="1"/>
      <c r="U18" s="78"/>
      <c r="V18" s="77"/>
      <c r="W18" s="77"/>
      <c r="X18" s="1"/>
      <c r="Y18" s="79"/>
      <c r="Z18" s="65">
        <v>7000</v>
      </c>
      <c r="AA18" s="5">
        <v>6230</v>
      </c>
      <c r="AB18" s="75"/>
      <c r="AC18" s="79"/>
      <c r="AD18" s="79"/>
      <c r="AE18" s="79"/>
      <c r="AF18" s="228" t="s">
        <v>205</v>
      </c>
    </row>
    <row r="19" spans="1:32" ht="45" customHeight="1" thickTop="1" thickBot="1">
      <c r="A19" s="63"/>
      <c r="B19" s="405" t="s">
        <v>227</v>
      </c>
      <c r="C19" s="406"/>
      <c r="D19" s="42" t="s">
        <v>35</v>
      </c>
      <c r="E19" s="52">
        <v>0.05</v>
      </c>
      <c r="F19" s="51">
        <v>27074.878000000004</v>
      </c>
      <c r="G19" s="51">
        <f t="shared" si="0"/>
        <v>46202.350000000006</v>
      </c>
      <c r="H19" s="75"/>
      <c r="I19" s="76"/>
      <c r="J19" s="77"/>
      <c r="K19" s="77"/>
      <c r="L19" s="1"/>
      <c r="M19" s="78"/>
      <c r="N19" s="77"/>
      <c r="O19" s="77"/>
      <c r="P19" s="1"/>
      <c r="Q19" s="78"/>
      <c r="R19" s="77"/>
      <c r="S19" s="77"/>
      <c r="T19" s="1"/>
      <c r="U19" s="78"/>
      <c r="V19" s="77"/>
      <c r="W19" s="77"/>
      <c r="X19" s="1"/>
      <c r="Y19" s="79"/>
      <c r="Z19" s="65">
        <v>36</v>
      </c>
      <c r="AA19" s="5">
        <v>30</v>
      </c>
      <c r="AB19" s="75"/>
      <c r="AC19" s="79"/>
      <c r="AD19" s="79"/>
      <c r="AE19" s="79"/>
      <c r="AF19" s="159"/>
    </row>
    <row r="20" spans="1:32" ht="45" customHeight="1" thickTop="1" thickBot="1">
      <c r="A20" s="63"/>
      <c r="B20" s="405" t="s">
        <v>228</v>
      </c>
      <c r="C20" s="406"/>
      <c r="D20" s="42" t="s">
        <v>35</v>
      </c>
      <c r="E20" s="52">
        <v>0.05</v>
      </c>
      <c r="F20" s="51">
        <v>27074.878000000004</v>
      </c>
      <c r="G20" s="51">
        <f t="shared" si="0"/>
        <v>46202.350000000006</v>
      </c>
      <c r="H20" s="75"/>
      <c r="I20" s="76"/>
      <c r="J20" s="77"/>
      <c r="K20" s="77"/>
      <c r="L20" s="1"/>
      <c r="M20" s="78"/>
      <c r="N20" s="77"/>
      <c r="O20" s="77"/>
      <c r="P20" s="1"/>
      <c r="Q20" s="78"/>
      <c r="R20" s="77"/>
      <c r="S20" s="77"/>
      <c r="T20" s="1"/>
      <c r="U20" s="78"/>
      <c r="V20" s="77"/>
      <c r="W20" s="77"/>
      <c r="X20" s="1"/>
      <c r="Y20" s="79"/>
      <c r="Z20" s="65">
        <v>39</v>
      </c>
      <c r="AA20" s="5">
        <v>30</v>
      </c>
      <c r="AB20" s="75"/>
      <c r="AC20" s="79"/>
      <c r="AD20" s="79"/>
      <c r="AE20" s="79"/>
      <c r="AF20" s="159"/>
    </row>
    <row r="21" spans="1:32" ht="45" customHeight="1" thickTop="1" thickBot="1">
      <c r="A21" s="63"/>
      <c r="B21" s="405" t="s">
        <v>206</v>
      </c>
      <c r="C21" s="406"/>
      <c r="D21" s="42" t="s">
        <v>55</v>
      </c>
      <c r="E21" s="52">
        <v>0.35</v>
      </c>
      <c r="F21" s="51">
        <v>189524.14600000001</v>
      </c>
      <c r="G21" s="51">
        <f t="shared" si="0"/>
        <v>323416.44999999995</v>
      </c>
      <c r="H21" s="75"/>
      <c r="I21" s="76"/>
      <c r="J21" s="77"/>
      <c r="K21" s="77"/>
      <c r="L21" s="1"/>
      <c r="M21" s="78"/>
      <c r="N21" s="77"/>
      <c r="O21" s="77"/>
      <c r="P21" s="1"/>
      <c r="Q21" s="78"/>
      <c r="R21" s="77"/>
      <c r="S21" s="77"/>
      <c r="T21" s="1"/>
      <c r="U21" s="78"/>
      <c r="V21" s="77"/>
      <c r="W21" s="77"/>
      <c r="X21" s="1"/>
      <c r="Y21" s="79"/>
      <c r="Z21" s="65">
        <v>13200</v>
      </c>
      <c r="AA21" s="5">
        <v>10500</v>
      </c>
      <c r="AB21" s="75"/>
      <c r="AC21" s="79"/>
      <c r="AD21" s="79"/>
      <c r="AE21" s="79"/>
      <c r="AF21" s="159" t="s">
        <v>207</v>
      </c>
    </row>
    <row r="22" spans="1:32" ht="45" customHeight="1" thickTop="1" thickBot="1">
      <c r="A22" s="63"/>
      <c r="B22" s="405" t="s">
        <v>229</v>
      </c>
      <c r="C22" s="406"/>
      <c r="D22" s="42" t="s">
        <v>60</v>
      </c>
      <c r="E22" s="52">
        <v>0.2</v>
      </c>
      <c r="F22" s="51">
        <v>108299.51200000002</v>
      </c>
      <c r="G22" s="51">
        <f t="shared" si="0"/>
        <v>184809.40000000002</v>
      </c>
      <c r="H22" s="75"/>
      <c r="I22" s="76"/>
      <c r="J22" s="77"/>
      <c r="K22" s="77"/>
      <c r="L22" s="1"/>
      <c r="M22" s="78"/>
      <c r="N22" s="77"/>
      <c r="O22" s="77"/>
      <c r="P22" s="1"/>
      <c r="Q22" s="78"/>
      <c r="R22" s="77"/>
      <c r="S22" s="77"/>
      <c r="T22" s="1"/>
      <c r="U22" s="78"/>
      <c r="V22" s="77"/>
      <c r="W22" s="77"/>
      <c r="X22" s="1"/>
      <c r="Y22" s="79"/>
      <c r="Z22" s="65">
        <v>355</v>
      </c>
      <c r="AA22" s="5">
        <v>151</v>
      </c>
      <c r="AB22" s="75"/>
      <c r="AC22" s="79"/>
      <c r="AD22" s="79"/>
      <c r="AE22" s="79"/>
      <c r="AF22" s="159"/>
    </row>
    <row r="23" spans="1:32" ht="45" customHeight="1" thickTop="1" thickBot="1">
      <c r="A23" s="63"/>
      <c r="B23" s="405" t="s">
        <v>208</v>
      </c>
      <c r="C23" s="406"/>
      <c r="D23" s="42" t="s">
        <v>35</v>
      </c>
      <c r="E23" s="52">
        <v>0.05</v>
      </c>
      <c r="F23" s="51">
        <v>27074.878000000004</v>
      </c>
      <c r="G23" s="51">
        <f t="shared" si="0"/>
        <v>46202.350000000006</v>
      </c>
      <c r="H23" s="75"/>
      <c r="I23" s="76"/>
      <c r="J23" s="77"/>
      <c r="K23" s="77"/>
      <c r="L23" s="1"/>
      <c r="M23" s="78"/>
      <c r="N23" s="77"/>
      <c r="O23" s="77"/>
      <c r="P23" s="1"/>
      <c r="Q23" s="78"/>
      <c r="R23" s="77"/>
      <c r="S23" s="77"/>
      <c r="T23" s="1"/>
      <c r="U23" s="78"/>
      <c r="V23" s="77"/>
      <c r="W23" s="77"/>
      <c r="X23" s="1"/>
      <c r="Y23" s="79"/>
      <c r="Z23" s="65">
        <v>175</v>
      </c>
      <c r="AA23" s="5">
        <v>105</v>
      </c>
      <c r="AB23" s="75"/>
      <c r="AC23" s="79"/>
      <c r="AD23" s="79"/>
      <c r="AE23" s="79"/>
      <c r="AF23" s="159"/>
    </row>
    <row r="24" spans="1:32" ht="45" customHeight="1">
      <c r="A24" s="63"/>
      <c r="B24" s="404"/>
      <c r="C24" s="309"/>
      <c r="D24" s="81"/>
      <c r="E24" s="82">
        <f>SUM(E17:E23)</f>
        <v>1</v>
      </c>
      <c r="F24" s="45">
        <f>SUM(F17:F23)</f>
        <v>541497.56000000006</v>
      </c>
      <c r="G24" s="45">
        <v>924047</v>
      </c>
      <c r="H24" s="83"/>
      <c r="I24" s="83"/>
      <c r="J24" s="83"/>
      <c r="K24" s="83"/>
      <c r="L24" s="81"/>
      <c r="M24" s="84"/>
      <c r="N24" s="2"/>
      <c r="O24" s="2"/>
      <c r="P24" s="81"/>
      <c r="Q24" s="81"/>
      <c r="R24" s="83"/>
      <c r="S24" s="83"/>
      <c r="T24" s="81"/>
      <c r="U24" s="81"/>
      <c r="V24" s="83"/>
      <c r="W24" s="83"/>
      <c r="X24" s="81"/>
      <c r="Y24" s="81"/>
      <c r="Z24" s="250">
        <f t="shared" ref="Z24:AA24" si="1">SUM(Z17:Z23)</f>
        <v>20831</v>
      </c>
      <c r="AA24" s="250">
        <f t="shared" si="1"/>
        <v>17056</v>
      </c>
      <c r="AB24" s="85"/>
      <c r="AC24" s="86"/>
      <c r="AD24" s="86"/>
      <c r="AE24" s="86"/>
      <c r="AF24" s="3"/>
    </row>
    <row r="25" spans="1:32" ht="45" customHeight="1">
      <c r="A25" s="69"/>
      <c r="B25" s="69"/>
      <c r="C25" s="69"/>
      <c r="D25" s="69"/>
      <c r="E25" s="69"/>
      <c r="F25" s="87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</row>
    <row r="26" spans="1:32" ht="45" customHeight="1">
      <c r="A26" s="69"/>
      <c r="B26" s="157"/>
      <c r="C26" s="69"/>
      <c r="D26" s="69"/>
      <c r="E26" s="69"/>
      <c r="F26" s="87"/>
      <c r="G26" s="69"/>
      <c r="H26" s="69" t="s">
        <v>98</v>
      </c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</row>
    <row r="27" spans="1:32" ht="45" customHeight="1"/>
    <row r="28" spans="1:32" ht="45" customHeight="1"/>
    <row r="29" spans="1:32" ht="45" customHeight="1"/>
    <row r="30" spans="1:32" ht="45" customHeight="1"/>
    <row r="31" spans="1:32" ht="45" customHeight="1"/>
    <row r="32" spans="1:32" ht="45" customHeight="1"/>
    <row r="33" ht="45" customHeight="1"/>
    <row r="34" ht="45" customHeight="1"/>
    <row r="35" ht="45" customHeight="1"/>
    <row r="36" ht="45" customHeight="1"/>
    <row r="37" ht="45" customHeight="1"/>
    <row r="38" ht="45" customHeight="1"/>
    <row r="39" ht="45" customHeight="1"/>
    <row r="40" ht="45" customHeight="1"/>
    <row r="41" ht="45" customHeight="1"/>
    <row r="42" ht="45" customHeight="1"/>
    <row r="43" ht="45" customHeight="1"/>
    <row r="44" ht="45" customHeight="1"/>
    <row r="45" ht="45" customHeight="1"/>
    <row r="46" ht="45" customHeight="1"/>
    <row r="47" ht="45" customHeight="1"/>
    <row r="48" ht="45" customHeight="1"/>
    <row r="49" spans="1:32" ht="45" customHeight="1"/>
    <row r="50" spans="1:32" ht="45" customHeight="1"/>
    <row r="51" spans="1:32" s="88" customFormat="1" ht="45" customHeight="1">
      <c r="A51" s="66"/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</row>
    <row r="52" spans="1:32" s="67" customFormat="1" ht="36.75" customHeight="1">
      <c r="A52" s="66"/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</row>
    <row r="53" spans="1:32" s="69" customFormat="1" ht="14.25" customHeight="1">
      <c r="A53" s="66"/>
      <c r="B53" s="66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6"/>
    </row>
    <row r="54" spans="1:32" s="69" customFormat="1" ht="14.25" customHeight="1">
      <c r="A54" s="66"/>
      <c r="B54" s="66"/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</row>
  </sheetData>
  <mergeCells count="37">
    <mergeCell ref="B24:C24"/>
    <mergeCell ref="V15:W15"/>
    <mergeCell ref="X15:Y15"/>
    <mergeCell ref="B18:C18"/>
    <mergeCell ref="B19:C19"/>
    <mergeCell ref="B20:C20"/>
    <mergeCell ref="B21:C21"/>
    <mergeCell ref="P15:Q15"/>
    <mergeCell ref="R15:S15"/>
    <mergeCell ref="T15:U15"/>
    <mergeCell ref="B17:C17"/>
    <mergeCell ref="J15:K15"/>
    <mergeCell ref="L15:M15"/>
    <mergeCell ref="N15:O15"/>
    <mergeCell ref="B22:C22"/>
    <mergeCell ref="B23:C23"/>
    <mergeCell ref="A15:C15"/>
    <mergeCell ref="D15:D16"/>
    <mergeCell ref="E15:E16"/>
    <mergeCell ref="F15:G15"/>
    <mergeCell ref="H15:I15"/>
    <mergeCell ref="A1:AF1"/>
    <mergeCell ref="A2:AF2"/>
    <mergeCell ref="A3:AF3"/>
    <mergeCell ref="B16:C16"/>
    <mergeCell ref="A8:B8"/>
    <mergeCell ref="A4:AF4"/>
    <mergeCell ref="A5:AF5"/>
    <mergeCell ref="A6:AF6"/>
    <mergeCell ref="Z15:AB15"/>
    <mergeCell ref="AC15:AE15"/>
    <mergeCell ref="AF15:AF16"/>
    <mergeCell ref="A9:B9"/>
    <mergeCell ref="A10:B10"/>
    <mergeCell ref="A11:B11"/>
    <mergeCell ref="A12:AF12"/>
    <mergeCell ref="A13:AF13"/>
  </mergeCells>
  <pageMargins left="0.70866141732283472" right="0.70866141732283472" top="0.74803149606299213" bottom="0.74803149606299213" header="0.31496062992125984" footer="0.31496062992125984"/>
  <pageSetup scale="60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F49"/>
  <sheetViews>
    <sheetView zoomScaleNormal="100" workbookViewId="0">
      <selection activeCell="AF9" sqref="AF9"/>
    </sheetView>
  </sheetViews>
  <sheetFormatPr baseColWidth="10" defaultColWidth="11.42578125" defaultRowHeight="12.75"/>
  <cols>
    <col min="1" max="1" width="5.42578125" style="66" customWidth="1"/>
    <col min="2" max="2" width="12" style="66" customWidth="1"/>
    <col min="3" max="3" width="31.7109375" style="66" customWidth="1"/>
    <col min="4" max="4" width="10.42578125" style="66" customWidth="1"/>
    <col min="5" max="5" width="7.7109375" style="66" customWidth="1"/>
    <col min="6" max="7" width="14.85546875" style="66" bestFit="1" customWidth="1"/>
    <col min="8" max="9" width="10.5703125" style="66" hidden="1" customWidth="1"/>
    <col min="10" max="10" width="11.5703125" style="66" hidden="1" customWidth="1"/>
    <col min="11" max="11" width="12.42578125" style="66" hidden="1" customWidth="1"/>
    <col min="12" max="12" width="10.140625" style="66" hidden="1" customWidth="1"/>
    <col min="13" max="13" width="10.5703125" style="66" hidden="1" customWidth="1"/>
    <col min="14" max="15" width="11.140625" style="66" hidden="1" customWidth="1"/>
    <col min="16" max="17" width="10.5703125" style="66" hidden="1" customWidth="1"/>
    <col min="18" max="18" width="12" style="66" hidden="1" customWidth="1"/>
    <col min="19" max="19" width="11.140625" style="66" hidden="1" customWidth="1"/>
    <col min="20" max="22" width="10.5703125" style="66" hidden="1" customWidth="1"/>
    <col min="23" max="23" width="11.140625" style="66" hidden="1" customWidth="1"/>
    <col min="24" max="24" width="10.5703125" style="66" hidden="1" customWidth="1"/>
    <col min="25" max="25" width="10.85546875" style="66" hidden="1" customWidth="1"/>
    <col min="26" max="26" width="10" style="66" customWidth="1"/>
    <col min="27" max="27" width="10.28515625" style="66" customWidth="1"/>
    <col min="28" max="28" width="10.85546875" style="66" hidden="1" customWidth="1"/>
    <col min="29" max="31" width="6.7109375" style="66" customWidth="1"/>
    <col min="32" max="32" width="36.5703125" style="66" customWidth="1"/>
    <col min="33" max="256" width="11.42578125" style="66"/>
    <col min="257" max="257" width="5.42578125" style="66" customWidth="1"/>
    <col min="258" max="258" width="12" style="66" customWidth="1"/>
    <col min="259" max="259" width="31.7109375" style="66" customWidth="1"/>
    <col min="260" max="260" width="10.42578125" style="66" customWidth="1"/>
    <col min="261" max="261" width="7.7109375" style="66" customWidth="1"/>
    <col min="262" max="263" width="14.85546875" style="66" bestFit="1" customWidth="1"/>
    <col min="264" max="281" width="0" style="66" hidden="1" customWidth="1"/>
    <col min="282" max="282" width="10" style="66" customWidth="1"/>
    <col min="283" max="283" width="10.28515625" style="66" customWidth="1"/>
    <col min="284" max="284" width="0" style="66" hidden="1" customWidth="1"/>
    <col min="285" max="287" width="6.7109375" style="66" customWidth="1"/>
    <col min="288" max="288" width="36.5703125" style="66" customWidth="1"/>
    <col min="289" max="512" width="11.42578125" style="66"/>
    <col min="513" max="513" width="5.42578125" style="66" customWidth="1"/>
    <col min="514" max="514" width="12" style="66" customWidth="1"/>
    <col min="515" max="515" width="31.7109375" style="66" customWidth="1"/>
    <col min="516" max="516" width="10.42578125" style="66" customWidth="1"/>
    <col min="517" max="517" width="7.7109375" style="66" customWidth="1"/>
    <col min="518" max="519" width="14.85546875" style="66" bestFit="1" customWidth="1"/>
    <col min="520" max="537" width="0" style="66" hidden="1" customWidth="1"/>
    <col min="538" max="538" width="10" style="66" customWidth="1"/>
    <col min="539" max="539" width="10.28515625" style="66" customWidth="1"/>
    <col min="540" max="540" width="0" style="66" hidden="1" customWidth="1"/>
    <col min="541" max="543" width="6.7109375" style="66" customWidth="1"/>
    <col min="544" max="544" width="36.5703125" style="66" customWidth="1"/>
    <col min="545" max="768" width="11.42578125" style="66"/>
    <col min="769" max="769" width="5.42578125" style="66" customWidth="1"/>
    <col min="770" max="770" width="12" style="66" customWidth="1"/>
    <col min="771" max="771" width="31.7109375" style="66" customWidth="1"/>
    <col min="772" max="772" width="10.42578125" style="66" customWidth="1"/>
    <col min="773" max="773" width="7.7109375" style="66" customWidth="1"/>
    <col min="774" max="775" width="14.85546875" style="66" bestFit="1" customWidth="1"/>
    <col min="776" max="793" width="0" style="66" hidden="1" customWidth="1"/>
    <col min="794" max="794" width="10" style="66" customWidth="1"/>
    <col min="795" max="795" width="10.28515625" style="66" customWidth="1"/>
    <col min="796" max="796" width="0" style="66" hidden="1" customWidth="1"/>
    <col min="797" max="799" width="6.7109375" style="66" customWidth="1"/>
    <col min="800" max="800" width="36.5703125" style="66" customWidth="1"/>
    <col min="801" max="1024" width="11.42578125" style="66"/>
    <col min="1025" max="1025" width="5.42578125" style="66" customWidth="1"/>
    <col min="1026" max="1026" width="12" style="66" customWidth="1"/>
    <col min="1027" max="1027" width="31.7109375" style="66" customWidth="1"/>
    <col min="1028" max="1028" width="10.42578125" style="66" customWidth="1"/>
    <col min="1029" max="1029" width="7.7109375" style="66" customWidth="1"/>
    <col min="1030" max="1031" width="14.85546875" style="66" bestFit="1" customWidth="1"/>
    <col min="1032" max="1049" width="0" style="66" hidden="1" customWidth="1"/>
    <col min="1050" max="1050" width="10" style="66" customWidth="1"/>
    <col min="1051" max="1051" width="10.28515625" style="66" customWidth="1"/>
    <col min="1052" max="1052" width="0" style="66" hidden="1" customWidth="1"/>
    <col min="1053" max="1055" width="6.7109375" style="66" customWidth="1"/>
    <col min="1056" max="1056" width="36.5703125" style="66" customWidth="1"/>
    <col min="1057" max="1280" width="11.42578125" style="66"/>
    <col min="1281" max="1281" width="5.42578125" style="66" customWidth="1"/>
    <col min="1282" max="1282" width="12" style="66" customWidth="1"/>
    <col min="1283" max="1283" width="31.7109375" style="66" customWidth="1"/>
    <col min="1284" max="1284" width="10.42578125" style="66" customWidth="1"/>
    <col min="1285" max="1285" width="7.7109375" style="66" customWidth="1"/>
    <col min="1286" max="1287" width="14.85546875" style="66" bestFit="1" customWidth="1"/>
    <col min="1288" max="1305" width="0" style="66" hidden="1" customWidth="1"/>
    <col min="1306" max="1306" width="10" style="66" customWidth="1"/>
    <col min="1307" max="1307" width="10.28515625" style="66" customWidth="1"/>
    <col min="1308" max="1308" width="0" style="66" hidden="1" customWidth="1"/>
    <col min="1309" max="1311" width="6.7109375" style="66" customWidth="1"/>
    <col min="1312" max="1312" width="36.5703125" style="66" customWidth="1"/>
    <col min="1313" max="1536" width="11.42578125" style="66"/>
    <col min="1537" max="1537" width="5.42578125" style="66" customWidth="1"/>
    <col min="1538" max="1538" width="12" style="66" customWidth="1"/>
    <col min="1539" max="1539" width="31.7109375" style="66" customWidth="1"/>
    <col min="1540" max="1540" width="10.42578125" style="66" customWidth="1"/>
    <col min="1541" max="1541" width="7.7109375" style="66" customWidth="1"/>
    <col min="1542" max="1543" width="14.85546875" style="66" bestFit="1" customWidth="1"/>
    <col min="1544" max="1561" width="0" style="66" hidden="1" customWidth="1"/>
    <col min="1562" max="1562" width="10" style="66" customWidth="1"/>
    <col min="1563" max="1563" width="10.28515625" style="66" customWidth="1"/>
    <col min="1564" max="1564" width="0" style="66" hidden="1" customWidth="1"/>
    <col min="1565" max="1567" width="6.7109375" style="66" customWidth="1"/>
    <col min="1568" max="1568" width="36.5703125" style="66" customWidth="1"/>
    <col min="1569" max="1792" width="11.42578125" style="66"/>
    <col min="1793" max="1793" width="5.42578125" style="66" customWidth="1"/>
    <col min="1794" max="1794" width="12" style="66" customWidth="1"/>
    <col min="1795" max="1795" width="31.7109375" style="66" customWidth="1"/>
    <col min="1796" max="1796" width="10.42578125" style="66" customWidth="1"/>
    <col min="1797" max="1797" width="7.7109375" style="66" customWidth="1"/>
    <col min="1798" max="1799" width="14.85546875" style="66" bestFit="1" customWidth="1"/>
    <col min="1800" max="1817" width="0" style="66" hidden="1" customWidth="1"/>
    <col min="1818" max="1818" width="10" style="66" customWidth="1"/>
    <col min="1819" max="1819" width="10.28515625" style="66" customWidth="1"/>
    <col min="1820" max="1820" width="0" style="66" hidden="1" customWidth="1"/>
    <col min="1821" max="1823" width="6.7109375" style="66" customWidth="1"/>
    <col min="1824" max="1824" width="36.5703125" style="66" customWidth="1"/>
    <col min="1825" max="2048" width="11.42578125" style="66"/>
    <col min="2049" max="2049" width="5.42578125" style="66" customWidth="1"/>
    <col min="2050" max="2050" width="12" style="66" customWidth="1"/>
    <col min="2051" max="2051" width="31.7109375" style="66" customWidth="1"/>
    <col min="2052" max="2052" width="10.42578125" style="66" customWidth="1"/>
    <col min="2053" max="2053" width="7.7109375" style="66" customWidth="1"/>
    <col min="2054" max="2055" width="14.85546875" style="66" bestFit="1" customWidth="1"/>
    <col min="2056" max="2073" width="0" style="66" hidden="1" customWidth="1"/>
    <col min="2074" max="2074" width="10" style="66" customWidth="1"/>
    <col min="2075" max="2075" width="10.28515625" style="66" customWidth="1"/>
    <col min="2076" max="2076" width="0" style="66" hidden="1" customWidth="1"/>
    <col min="2077" max="2079" width="6.7109375" style="66" customWidth="1"/>
    <col min="2080" max="2080" width="36.5703125" style="66" customWidth="1"/>
    <col min="2081" max="2304" width="11.42578125" style="66"/>
    <col min="2305" max="2305" width="5.42578125" style="66" customWidth="1"/>
    <col min="2306" max="2306" width="12" style="66" customWidth="1"/>
    <col min="2307" max="2307" width="31.7109375" style="66" customWidth="1"/>
    <col min="2308" max="2308" width="10.42578125" style="66" customWidth="1"/>
    <col min="2309" max="2309" width="7.7109375" style="66" customWidth="1"/>
    <col min="2310" max="2311" width="14.85546875" style="66" bestFit="1" customWidth="1"/>
    <col min="2312" max="2329" width="0" style="66" hidden="1" customWidth="1"/>
    <col min="2330" max="2330" width="10" style="66" customWidth="1"/>
    <col min="2331" max="2331" width="10.28515625" style="66" customWidth="1"/>
    <col min="2332" max="2332" width="0" style="66" hidden="1" customWidth="1"/>
    <col min="2333" max="2335" width="6.7109375" style="66" customWidth="1"/>
    <col min="2336" max="2336" width="36.5703125" style="66" customWidth="1"/>
    <col min="2337" max="2560" width="11.42578125" style="66"/>
    <col min="2561" max="2561" width="5.42578125" style="66" customWidth="1"/>
    <col min="2562" max="2562" width="12" style="66" customWidth="1"/>
    <col min="2563" max="2563" width="31.7109375" style="66" customWidth="1"/>
    <col min="2564" max="2564" width="10.42578125" style="66" customWidth="1"/>
    <col min="2565" max="2565" width="7.7109375" style="66" customWidth="1"/>
    <col min="2566" max="2567" width="14.85546875" style="66" bestFit="1" customWidth="1"/>
    <col min="2568" max="2585" width="0" style="66" hidden="1" customWidth="1"/>
    <col min="2586" max="2586" width="10" style="66" customWidth="1"/>
    <col min="2587" max="2587" width="10.28515625" style="66" customWidth="1"/>
    <col min="2588" max="2588" width="0" style="66" hidden="1" customWidth="1"/>
    <col min="2589" max="2591" width="6.7109375" style="66" customWidth="1"/>
    <col min="2592" max="2592" width="36.5703125" style="66" customWidth="1"/>
    <col min="2593" max="2816" width="11.42578125" style="66"/>
    <col min="2817" max="2817" width="5.42578125" style="66" customWidth="1"/>
    <col min="2818" max="2818" width="12" style="66" customWidth="1"/>
    <col min="2819" max="2819" width="31.7109375" style="66" customWidth="1"/>
    <col min="2820" max="2820" width="10.42578125" style="66" customWidth="1"/>
    <col min="2821" max="2821" width="7.7109375" style="66" customWidth="1"/>
    <col min="2822" max="2823" width="14.85546875" style="66" bestFit="1" customWidth="1"/>
    <col min="2824" max="2841" width="0" style="66" hidden="1" customWidth="1"/>
    <col min="2842" max="2842" width="10" style="66" customWidth="1"/>
    <col min="2843" max="2843" width="10.28515625" style="66" customWidth="1"/>
    <col min="2844" max="2844" width="0" style="66" hidden="1" customWidth="1"/>
    <col min="2845" max="2847" width="6.7109375" style="66" customWidth="1"/>
    <col min="2848" max="2848" width="36.5703125" style="66" customWidth="1"/>
    <col min="2849" max="3072" width="11.42578125" style="66"/>
    <col min="3073" max="3073" width="5.42578125" style="66" customWidth="1"/>
    <col min="3074" max="3074" width="12" style="66" customWidth="1"/>
    <col min="3075" max="3075" width="31.7109375" style="66" customWidth="1"/>
    <col min="3076" max="3076" width="10.42578125" style="66" customWidth="1"/>
    <col min="3077" max="3077" width="7.7109375" style="66" customWidth="1"/>
    <col min="3078" max="3079" width="14.85546875" style="66" bestFit="1" customWidth="1"/>
    <col min="3080" max="3097" width="0" style="66" hidden="1" customWidth="1"/>
    <col min="3098" max="3098" width="10" style="66" customWidth="1"/>
    <col min="3099" max="3099" width="10.28515625" style="66" customWidth="1"/>
    <col min="3100" max="3100" width="0" style="66" hidden="1" customWidth="1"/>
    <col min="3101" max="3103" width="6.7109375" style="66" customWidth="1"/>
    <col min="3104" max="3104" width="36.5703125" style="66" customWidth="1"/>
    <col min="3105" max="3328" width="11.42578125" style="66"/>
    <col min="3329" max="3329" width="5.42578125" style="66" customWidth="1"/>
    <col min="3330" max="3330" width="12" style="66" customWidth="1"/>
    <col min="3331" max="3331" width="31.7109375" style="66" customWidth="1"/>
    <col min="3332" max="3332" width="10.42578125" style="66" customWidth="1"/>
    <col min="3333" max="3333" width="7.7109375" style="66" customWidth="1"/>
    <col min="3334" max="3335" width="14.85546875" style="66" bestFit="1" customWidth="1"/>
    <col min="3336" max="3353" width="0" style="66" hidden="1" customWidth="1"/>
    <col min="3354" max="3354" width="10" style="66" customWidth="1"/>
    <col min="3355" max="3355" width="10.28515625" style="66" customWidth="1"/>
    <col min="3356" max="3356" width="0" style="66" hidden="1" customWidth="1"/>
    <col min="3357" max="3359" width="6.7109375" style="66" customWidth="1"/>
    <col min="3360" max="3360" width="36.5703125" style="66" customWidth="1"/>
    <col min="3361" max="3584" width="11.42578125" style="66"/>
    <col min="3585" max="3585" width="5.42578125" style="66" customWidth="1"/>
    <col min="3586" max="3586" width="12" style="66" customWidth="1"/>
    <col min="3587" max="3587" width="31.7109375" style="66" customWidth="1"/>
    <col min="3588" max="3588" width="10.42578125" style="66" customWidth="1"/>
    <col min="3589" max="3589" width="7.7109375" style="66" customWidth="1"/>
    <col min="3590" max="3591" width="14.85546875" style="66" bestFit="1" customWidth="1"/>
    <col min="3592" max="3609" width="0" style="66" hidden="1" customWidth="1"/>
    <col min="3610" max="3610" width="10" style="66" customWidth="1"/>
    <col min="3611" max="3611" width="10.28515625" style="66" customWidth="1"/>
    <col min="3612" max="3612" width="0" style="66" hidden="1" customWidth="1"/>
    <col min="3613" max="3615" width="6.7109375" style="66" customWidth="1"/>
    <col min="3616" max="3616" width="36.5703125" style="66" customWidth="1"/>
    <col min="3617" max="3840" width="11.42578125" style="66"/>
    <col min="3841" max="3841" width="5.42578125" style="66" customWidth="1"/>
    <col min="3842" max="3842" width="12" style="66" customWidth="1"/>
    <col min="3843" max="3843" width="31.7109375" style="66" customWidth="1"/>
    <col min="3844" max="3844" width="10.42578125" style="66" customWidth="1"/>
    <col min="3845" max="3845" width="7.7109375" style="66" customWidth="1"/>
    <col min="3846" max="3847" width="14.85546875" style="66" bestFit="1" customWidth="1"/>
    <col min="3848" max="3865" width="0" style="66" hidden="1" customWidth="1"/>
    <col min="3866" max="3866" width="10" style="66" customWidth="1"/>
    <col min="3867" max="3867" width="10.28515625" style="66" customWidth="1"/>
    <col min="3868" max="3868" width="0" style="66" hidden="1" customWidth="1"/>
    <col min="3869" max="3871" width="6.7109375" style="66" customWidth="1"/>
    <col min="3872" max="3872" width="36.5703125" style="66" customWidth="1"/>
    <col min="3873" max="4096" width="11.42578125" style="66"/>
    <col min="4097" max="4097" width="5.42578125" style="66" customWidth="1"/>
    <col min="4098" max="4098" width="12" style="66" customWidth="1"/>
    <col min="4099" max="4099" width="31.7109375" style="66" customWidth="1"/>
    <col min="4100" max="4100" width="10.42578125" style="66" customWidth="1"/>
    <col min="4101" max="4101" width="7.7109375" style="66" customWidth="1"/>
    <col min="4102" max="4103" width="14.85546875" style="66" bestFit="1" customWidth="1"/>
    <col min="4104" max="4121" width="0" style="66" hidden="1" customWidth="1"/>
    <col min="4122" max="4122" width="10" style="66" customWidth="1"/>
    <col min="4123" max="4123" width="10.28515625" style="66" customWidth="1"/>
    <col min="4124" max="4124" width="0" style="66" hidden="1" customWidth="1"/>
    <col min="4125" max="4127" width="6.7109375" style="66" customWidth="1"/>
    <col min="4128" max="4128" width="36.5703125" style="66" customWidth="1"/>
    <col min="4129" max="4352" width="11.42578125" style="66"/>
    <col min="4353" max="4353" width="5.42578125" style="66" customWidth="1"/>
    <col min="4354" max="4354" width="12" style="66" customWidth="1"/>
    <col min="4355" max="4355" width="31.7109375" style="66" customWidth="1"/>
    <col min="4356" max="4356" width="10.42578125" style="66" customWidth="1"/>
    <col min="4357" max="4357" width="7.7109375" style="66" customWidth="1"/>
    <col min="4358" max="4359" width="14.85546875" style="66" bestFit="1" customWidth="1"/>
    <col min="4360" max="4377" width="0" style="66" hidden="1" customWidth="1"/>
    <col min="4378" max="4378" width="10" style="66" customWidth="1"/>
    <col min="4379" max="4379" width="10.28515625" style="66" customWidth="1"/>
    <col min="4380" max="4380" width="0" style="66" hidden="1" customWidth="1"/>
    <col min="4381" max="4383" width="6.7109375" style="66" customWidth="1"/>
    <col min="4384" max="4384" width="36.5703125" style="66" customWidth="1"/>
    <col min="4385" max="4608" width="11.42578125" style="66"/>
    <col min="4609" max="4609" width="5.42578125" style="66" customWidth="1"/>
    <col min="4610" max="4610" width="12" style="66" customWidth="1"/>
    <col min="4611" max="4611" width="31.7109375" style="66" customWidth="1"/>
    <col min="4612" max="4612" width="10.42578125" style="66" customWidth="1"/>
    <col min="4613" max="4613" width="7.7109375" style="66" customWidth="1"/>
    <col min="4614" max="4615" width="14.85546875" style="66" bestFit="1" customWidth="1"/>
    <col min="4616" max="4633" width="0" style="66" hidden="1" customWidth="1"/>
    <col min="4634" max="4634" width="10" style="66" customWidth="1"/>
    <col min="4635" max="4635" width="10.28515625" style="66" customWidth="1"/>
    <col min="4636" max="4636" width="0" style="66" hidden="1" customWidth="1"/>
    <col min="4637" max="4639" width="6.7109375" style="66" customWidth="1"/>
    <col min="4640" max="4640" width="36.5703125" style="66" customWidth="1"/>
    <col min="4641" max="4864" width="11.42578125" style="66"/>
    <col min="4865" max="4865" width="5.42578125" style="66" customWidth="1"/>
    <col min="4866" max="4866" width="12" style="66" customWidth="1"/>
    <col min="4867" max="4867" width="31.7109375" style="66" customWidth="1"/>
    <col min="4868" max="4868" width="10.42578125" style="66" customWidth="1"/>
    <col min="4869" max="4869" width="7.7109375" style="66" customWidth="1"/>
    <col min="4870" max="4871" width="14.85546875" style="66" bestFit="1" customWidth="1"/>
    <col min="4872" max="4889" width="0" style="66" hidden="1" customWidth="1"/>
    <col min="4890" max="4890" width="10" style="66" customWidth="1"/>
    <col min="4891" max="4891" width="10.28515625" style="66" customWidth="1"/>
    <col min="4892" max="4892" width="0" style="66" hidden="1" customWidth="1"/>
    <col min="4893" max="4895" width="6.7109375" style="66" customWidth="1"/>
    <col min="4896" max="4896" width="36.5703125" style="66" customWidth="1"/>
    <col min="4897" max="5120" width="11.42578125" style="66"/>
    <col min="5121" max="5121" width="5.42578125" style="66" customWidth="1"/>
    <col min="5122" max="5122" width="12" style="66" customWidth="1"/>
    <col min="5123" max="5123" width="31.7109375" style="66" customWidth="1"/>
    <col min="5124" max="5124" width="10.42578125" style="66" customWidth="1"/>
    <col min="5125" max="5125" width="7.7109375" style="66" customWidth="1"/>
    <col min="5126" max="5127" width="14.85546875" style="66" bestFit="1" customWidth="1"/>
    <col min="5128" max="5145" width="0" style="66" hidden="1" customWidth="1"/>
    <col min="5146" max="5146" width="10" style="66" customWidth="1"/>
    <col min="5147" max="5147" width="10.28515625" style="66" customWidth="1"/>
    <col min="5148" max="5148" width="0" style="66" hidden="1" customWidth="1"/>
    <col min="5149" max="5151" width="6.7109375" style="66" customWidth="1"/>
    <col min="5152" max="5152" width="36.5703125" style="66" customWidth="1"/>
    <col min="5153" max="5376" width="11.42578125" style="66"/>
    <col min="5377" max="5377" width="5.42578125" style="66" customWidth="1"/>
    <col min="5378" max="5378" width="12" style="66" customWidth="1"/>
    <col min="5379" max="5379" width="31.7109375" style="66" customWidth="1"/>
    <col min="5380" max="5380" width="10.42578125" style="66" customWidth="1"/>
    <col min="5381" max="5381" width="7.7109375" style="66" customWidth="1"/>
    <col min="5382" max="5383" width="14.85546875" style="66" bestFit="1" customWidth="1"/>
    <col min="5384" max="5401" width="0" style="66" hidden="1" customWidth="1"/>
    <col min="5402" max="5402" width="10" style="66" customWidth="1"/>
    <col min="5403" max="5403" width="10.28515625" style="66" customWidth="1"/>
    <col min="5404" max="5404" width="0" style="66" hidden="1" customWidth="1"/>
    <col min="5405" max="5407" width="6.7109375" style="66" customWidth="1"/>
    <col min="5408" max="5408" width="36.5703125" style="66" customWidth="1"/>
    <col min="5409" max="5632" width="11.42578125" style="66"/>
    <col min="5633" max="5633" width="5.42578125" style="66" customWidth="1"/>
    <col min="5634" max="5634" width="12" style="66" customWidth="1"/>
    <col min="5635" max="5635" width="31.7109375" style="66" customWidth="1"/>
    <col min="5636" max="5636" width="10.42578125" style="66" customWidth="1"/>
    <col min="5637" max="5637" width="7.7109375" style="66" customWidth="1"/>
    <col min="5638" max="5639" width="14.85546875" style="66" bestFit="1" customWidth="1"/>
    <col min="5640" max="5657" width="0" style="66" hidden="1" customWidth="1"/>
    <col min="5658" max="5658" width="10" style="66" customWidth="1"/>
    <col min="5659" max="5659" width="10.28515625" style="66" customWidth="1"/>
    <col min="5660" max="5660" width="0" style="66" hidden="1" customWidth="1"/>
    <col min="5661" max="5663" width="6.7109375" style="66" customWidth="1"/>
    <col min="5664" max="5664" width="36.5703125" style="66" customWidth="1"/>
    <col min="5665" max="5888" width="11.42578125" style="66"/>
    <col min="5889" max="5889" width="5.42578125" style="66" customWidth="1"/>
    <col min="5890" max="5890" width="12" style="66" customWidth="1"/>
    <col min="5891" max="5891" width="31.7109375" style="66" customWidth="1"/>
    <col min="5892" max="5892" width="10.42578125" style="66" customWidth="1"/>
    <col min="5893" max="5893" width="7.7109375" style="66" customWidth="1"/>
    <col min="5894" max="5895" width="14.85546875" style="66" bestFit="1" customWidth="1"/>
    <col min="5896" max="5913" width="0" style="66" hidden="1" customWidth="1"/>
    <col min="5914" max="5914" width="10" style="66" customWidth="1"/>
    <col min="5915" max="5915" width="10.28515625" style="66" customWidth="1"/>
    <col min="5916" max="5916" width="0" style="66" hidden="1" customWidth="1"/>
    <col min="5917" max="5919" width="6.7109375" style="66" customWidth="1"/>
    <col min="5920" max="5920" width="36.5703125" style="66" customWidth="1"/>
    <col min="5921" max="6144" width="11.42578125" style="66"/>
    <col min="6145" max="6145" width="5.42578125" style="66" customWidth="1"/>
    <col min="6146" max="6146" width="12" style="66" customWidth="1"/>
    <col min="6147" max="6147" width="31.7109375" style="66" customWidth="1"/>
    <col min="6148" max="6148" width="10.42578125" style="66" customWidth="1"/>
    <col min="6149" max="6149" width="7.7109375" style="66" customWidth="1"/>
    <col min="6150" max="6151" width="14.85546875" style="66" bestFit="1" customWidth="1"/>
    <col min="6152" max="6169" width="0" style="66" hidden="1" customWidth="1"/>
    <col min="6170" max="6170" width="10" style="66" customWidth="1"/>
    <col min="6171" max="6171" width="10.28515625" style="66" customWidth="1"/>
    <col min="6172" max="6172" width="0" style="66" hidden="1" customWidth="1"/>
    <col min="6173" max="6175" width="6.7109375" style="66" customWidth="1"/>
    <col min="6176" max="6176" width="36.5703125" style="66" customWidth="1"/>
    <col min="6177" max="6400" width="11.42578125" style="66"/>
    <col min="6401" max="6401" width="5.42578125" style="66" customWidth="1"/>
    <col min="6402" max="6402" width="12" style="66" customWidth="1"/>
    <col min="6403" max="6403" width="31.7109375" style="66" customWidth="1"/>
    <col min="6404" max="6404" width="10.42578125" style="66" customWidth="1"/>
    <col min="6405" max="6405" width="7.7109375" style="66" customWidth="1"/>
    <col min="6406" max="6407" width="14.85546875" style="66" bestFit="1" customWidth="1"/>
    <col min="6408" max="6425" width="0" style="66" hidden="1" customWidth="1"/>
    <col min="6426" max="6426" width="10" style="66" customWidth="1"/>
    <col min="6427" max="6427" width="10.28515625" style="66" customWidth="1"/>
    <col min="6428" max="6428" width="0" style="66" hidden="1" customWidth="1"/>
    <col min="6429" max="6431" width="6.7109375" style="66" customWidth="1"/>
    <col min="6432" max="6432" width="36.5703125" style="66" customWidth="1"/>
    <col min="6433" max="6656" width="11.42578125" style="66"/>
    <col min="6657" max="6657" width="5.42578125" style="66" customWidth="1"/>
    <col min="6658" max="6658" width="12" style="66" customWidth="1"/>
    <col min="6659" max="6659" width="31.7109375" style="66" customWidth="1"/>
    <col min="6660" max="6660" width="10.42578125" style="66" customWidth="1"/>
    <col min="6661" max="6661" width="7.7109375" style="66" customWidth="1"/>
    <col min="6662" max="6663" width="14.85546875" style="66" bestFit="1" customWidth="1"/>
    <col min="6664" max="6681" width="0" style="66" hidden="1" customWidth="1"/>
    <col min="6682" max="6682" width="10" style="66" customWidth="1"/>
    <col min="6683" max="6683" width="10.28515625" style="66" customWidth="1"/>
    <col min="6684" max="6684" width="0" style="66" hidden="1" customWidth="1"/>
    <col min="6685" max="6687" width="6.7109375" style="66" customWidth="1"/>
    <col min="6688" max="6688" width="36.5703125" style="66" customWidth="1"/>
    <col min="6689" max="6912" width="11.42578125" style="66"/>
    <col min="6913" max="6913" width="5.42578125" style="66" customWidth="1"/>
    <col min="6914" max="6914" width="12" style="66" customWidth="1"/>
    <col min="6915" max="6915" width="31.7109375" style="66" customWidth="1"/>
    <col min="6916" max="6916" width="10.42578125" style="66" customWidth="1"/>
    <col min="6917" max="6917" width="7.7109375" style="66" customWidth="1"/>
    <col min="6918" max="6919" width="14.85546875" style="66" bestFit="1" customWidth="1"/>
    <col min="6920" max="6937" width="0" style="66" hidden="1" customWidth="1"/>
    <col min="6938" max="6938" width="10" style="66" customWidth="1"/>
    <col min="6939" max="6939" width="10.28515625" style="66" customWidth="1"/>
    <col min="6940" max="6940" width="0" style="66" hidden="1" customWidth="1"/>
    <col min="6941" max="6943" width="6.7109375" style="66" customWidth="1"/>
    <col min="6944" max="6944" width="36.5703125" style="66" customWidth="1"/>
    <col min="6945" max="7168" width="11.42578125" style="66"/>
    <col min="7169" max="7169" width="5.42578125" style="66" customWidth="1"/>
    <col min="7170" max="7170" width="12" style="66" customWidth="1"/>
    <col min="7171" max="7171" width="31.7109375" style="66" customWidth="1"/>
    <col min="7172" max="7172" width="10.42578125" style="66" customWidth="1"/>
    <col min="7173" max="7173" width="7.7109375" style="66" customWidth="1"/>
    <col min="7174" max="7175" width="14.85546875" style="66" bestFit="1" customWidth="1"/>
    <col min="7176" max="7193" width="0" style="66" hidden="1" customWidth="1"/>
    <col min="7194" max="7194" width="10" style="66" customWidth="1"/>
    <col min="7195" max="7195" width="10.28515625" style="66" customWidth="1"/>
    <col min="7196" max="7196" width="0" style="66" hidden="1" customWidth="1"/>
    <col min="7197" max="7199" width="6.7109375" style="66" customWidth="1"/>
    <col min="7200" max="7200" width="36.5703125" style="66" customWidth="1"/>
    <col min="7201" max="7424" width="11.42578125" style="66"/>
    <col min="7425" max="7425" width="5.42578125" style="66" customWidth="1"/>
    <col min="7426" max="7426" width="12" style="66" customWidth="1"/>
    <col min="7427" max="7427" width="31.7109375" style="66" customWidth="1"/>
    <col min="7428" max="7428" width="10.42578125" style="66" customWidth="1"/>
    <col min="7429" max="7429" width="7.7109375" style="66" customWidth="1"/>
    <col min="7430" max="7431" width="14.85546875" style="66" bestFit="1" customWidth="1"/>
    <col min="7432" max="7449" width="0" style="66" hidden="1" customWidth="1"/>
    <col min="7450" max="7450" width="10" style="66" customWidth="1"/>
    <col min="7451" max="7451" width="10.28515625" style="66" customWidth="1"/>
    <col min="7452" max="7452" width="0" style="66" hidden="1" customWidth="1"/>
    <col min="7453" max="7455" width="6.7109375" style="66" customWidth="1"/>
    <col min="7456" max="7456" width="36.5703125" style="66" customWidth="1"/>
    <col min="7457" max="7680" width="11.42578125" style="66"/>
    <col min="7681" max="7681" width="5.42578125" style="66" customWidth="1"/>
    <col min="7682" max="7682" width="12" style="66" customWidth="1"/>
    <col min="7683" max="7683" width="31.7109375" style="66" customWidth="1"/>
    <col min="7684" max="7684" width="10.42578125" style="66" customWidth="1"/>
    <col min="7685" max="7685" width="7.7109375" style="66" customWidth="1"/>
    <col min="7686" max="7687" width="14.85546875" style="66" bestFit="1" customWidth="1"/>
    <col min="7688" max="7705" width="0" style="66" hidden="1" customWidth="1"/>
    <col min="7706" max="7706" width="10" style="66" customWidth="1"/>
    <col min="7707" max="7707" width="10.28515625" style="66" customWidth="1"/>
    <col min="7708" max="7708" width="0" style="66" hidden="1" customWidth="1"/>
    <col min="7709" max="7711" width="6.7109375" style="66" customWidth="1"/>
    <col min="7712" max="7712" width="36.5703125" style="66" customWidth="1"/>
    <col min="7713" max="7936" width="11.42578125" style="66"/>
    <col min="7937" max="7937" width="5.42578125" style="66" customWidth="1"/>
    <col min="7938" max="7938" width="12" style="66" customWidth="1"/>
    <col min="7939" max="7939" width="31.7109375" style="66" customWidth="1"/>
    <col min="7940" max="7940" width="10.42578125" style="66" customWidth="1"/>
    <col min="7941" max="7941" width="7.7109375" style="66" customWidth="1"/>
    <col min="7942" max="7943" width="14.85546875" style="66" bestFit="1" customWidth="1"/>
    <col min="7944" max="7961" width="0" style="66" hidden="1" customWidth="1"/>
    <col min="7962" max="7962" width="10" style="66" customWidth="1"/>
    <col min="7963" max="7963" width="10.28515625" style="66" customWidth="1"/>
    <col min="7964" max="7964" width="0" style="66" hidden="1" customWidth="1"/>
    <col min="7965" max="7967" width="6.7109375" style="66" customWidth="1"/>
    <col min="7968" max="7968" width="36.5703125" style="66" customWidth="1"/>
    <col min="7969" max="8192" width="11.42578125" style="66"/>
    <col min="8193" max="8193" width="5.42578125" style="66" customWidth="1"/>
    <col min="8194" max="8194" width="12" style="66" customWidth="1"/>
    <col min="8195" max="8195" width="31.7109375" style="66" customWidth="1"/>
    <col min="8196" max="8196" width="10.42578125" style="66" customWidth="1"/>
    <col min="8197" max="8197" width="7.7109375" style="66" customWidth="1"/>
    <col min="8198" max="8199" width="14.85546875" style="66" bestFit="1" customWidth="1"/>
    <col min="8200" max="8217" width="0" style="66" hidden="1" customWidth="1"/>
    <col min="8218" max="8218" width="10" style="66" customWidth="1"/>
    <col min="8219" max="8219" width="10.28515625" style="66" customWidth="1"/>
    <col min="8220" max="8220" width="0" style="66" hidden="1" customWidth="1"/>
    <col min="8221" max="8223" width="6.7109375" style="66" customWidth="1"/>
    <col min="8224" max="8224" width="36.5703125" style="66" customWidth="1"/>
    <col min="8225" max="8448" width="11.42578125" style="66"/>
    <col min="8449" max="8449" width="5.42578125" style="66" customWidth="1"/>
    <col min="8450" max="8450" width="12" style="66" customWidth="1"/>
    <col min="8451" max="8451" width="31.7109375" style="66" customWidth="1"/>
    <col min="8452" max="8452" width="10.42578125" style="66" customWidth="1"/>
    <col min="8453" max="8453" width="7.7109375" style="66" customWidth="1"/>
    <col min="8454" max="8455" width="14.85546875" style="66" bestFit="1" customWidth="1"/>
    <col min="8456" max="8473" width="0" style="66" hidden="1" customWidth="1"/>
    <col min="8474" max="8474" width="10" style="66" customWidth="1"/>
    <col min="8475" max="8475" width="10.28515625" style="66" customWidth="1"/>
    <col min="8476" max="8476" width="0" style="66" hidden="1" customWidth="1"/>
    <col min="8477" max="8479" width="6.7109375" style="66" customWidth="1"/>
    <col min="8480" max="8480" width="36.5703125" style="66" customWidth="1"/>
    <col min="8481" max="8704" width="11.42578125" style="66"/>
    <col min="8705" max="8705" width="5.42578125" style="66" customWidth="1"/>
    <col min="8706" max="8706" width="12" style="66" customWidth="1"/>
    <col min="8707" max="8707" width="31.7109375" style="66" customWidth="1"/>
    <col min="8708" max="8708" width="10.42578125" style="66" customWidth="1"/>
    <col min="8709" max="8709" width="7.7109375" style="66" customWidth="1"/>
    <col min="8710" max="8711" width="14.85546875" style="66" bestFit="1" customWidth="1"/>
    <col min="8712" max="8729" width="0" style="66" hidden="1" customWidth="1"/>
    <col min="8730" max="8730" width="10" style="66" customWidth="1"/>
    <col min="8731" max="8731" width="10.28515625" style="66" customWidth="1"/>
    <col min="8732" max="8732" width="0" style="66" hidden="1" customWidth="1"/>
    <col min="8733" max="8735" width="6.7109375" style="66" customWidth="1"/>
    <col min="8736" max="8736" width="36.5703125" style="66" customWidth="1"/>
    <col min="8737" max="8960" width="11.42578125" style="66"/>
    <col min="8961" max="8961" width="5.42578125" style="66" customWidth="1"/>
    <col min="8962" max="8962" width="12" style="66" customWidth="1"/>
    <col min="8963" max="8963" width="31.7109375" style="66" customWidth="1"/>
    <col min="8964" max="8964" width="10.42578125" style="66" customWidth="1"/>
    <col min="8965" max="8965" width="7.7109375" style="66" customWidth="1"/>
    <col min="8966" max="8967" width="14.85546875" style="66" bestFit="1" customWidth="1"/>
    <col min="8968" max="8985" width="0" style="66" hidden="1" customWidth="1"/>
    <col min="8986" max="8986" width="10" style="66" customWidth="1"/>
    <col min="8987" max="8987" width="10.28515625" style="66" customWidth="1"/>
    <col min="8988" max="8988" width="0" style="66" hidden="1" customWidth="1"/>
    <col min="8989" max="8991" width="6.7109375" style="66" customWidth="1"/>
    <col min="8992" max="8992" width="36.5703125" style="66" customWidth="1"/>
    <col min="8993" max="9216" width="11.42578125" style="66"/>
    <col min="9217" max="9217" width="5.42578125" style="66" customWidth="1"/>
    <col min="9218" max="9218" width="12" style="66" customWidth="1"/>
    <col min="9219" max="9219" width="31.7109375" style="66" customWidth="1"/>
    <col min="9220" max="9220" width="10.42578125" style="66" customWidth="1"/>
    <col min="9221" max="9221" width="7.7109375" style="66" customWidth="1"/>
    <col min="9222" max="9223" width="14.85546875" style="66" bestFit="1" customWidth="1"/>
    <col min="9224" max="9241" width="0" style="66" hidden="1" customWidth="1"/>
    <col min="9242" max="9242" width="10" style="66" customWidth="1"/>
    <col min="9243" max="9243" width="10.28515625" style="66" customWidth="1"/>
    <col min="9244" max="9244" width="0" style="66" hidden="1" customWidth="1"/>
    <col min="9245" max="9247" width="6.7109375" style="66" customWidth="1"/>
    <col min="9248" max="9248" width="36.5703125" style="66" customWidth="1"/>
    <col min="9249" max="9472" width="11.42578125" style="66"/>
    <col min="9473" max="9473" width="5.42578125" style="66" customWidth="1"/>
    <col min="9474" max="9474" width="12" style="66" customWidth="1"/>
    <col min="9475" max="9475" width="31.7109375" style="66" customWidth="1"/>
    <col min="9476" max="9476" width="10.42578125" style="66" customWidth="1"/>
    <col min="9477" max="9477" width="7.7109375" style="66" customWidth="1"/>
    <col min="9478" max="9479" width="14.85546875" style="66" bestFit="1" customWidth="1"/>
    <col min="9480" max="9497" width="0" style="66" hidden="1" customWidth="1"/>
    <col min="9498" max="9498" width="10" style="66" customWidth="1"/>
    <col min="9499" max="9499" width="10.28515625" style="66" customWidth="1"/>
    <col min="9500" max="9500" width="0" style="66" hidden="1" customWidth="1"/>
    <col min="9501" max="9503" width="6.7109375" style="66" customWidth="1"/>
    <col min="9504" max="9504" width="36.5703125" style="66" customWidth="1"/>
    <col min="9505" max="9728" width="11.42578125" style="66"/>
    <col min="9729" max="9729" width="5.42578125" style="66" customWidth="1"/>
    <col min="9730" max="9730" width="12" style="66" customWidth="1"/>
    <col min="9731" max="9731" width="31.7109375" style="66" customWidth="1"/>
    <col min="9732" max="9732" width="10.42578125" style="66" customWidth="1"/>
    <col min="9733" max="9733" width="7.7109375" style="66" customWidth="1"/>
    <col min="9734" max="9735" width="14.85546875" style="66" bestFit="1" customWidth="1"/>
    <col min="9736" max="9753" width="0" style="66" hidden="1" customWidth="1"/>
    <col min="9754" max="9754" width="10" style="66" customWidth="1"/>
    <col min="9755" max="9755" width="10.28515625" style="66" customWidth="1"/>
    <col min="9756" max="9756" width="0" style="66" hidden="1" customWidth="1"/>
    <col min="9757" max="9759" width="6.7109375" style="66" customWidth="1"/>
    <col min="9760" max="9760" width="36.5703125" style="66" customWidth="1"/>
    <col min="9761" max="9984" width="11.42578125" style="66"/>
    <col min="9985" max="9985" width="5.42578125" style="66" customWidth="1"/>
    <col min="9986" max="9986" width="12" style="66" customWidth="1"/>
    <col min="9987" max="9987" width="31.7109375" style="66" customWidth="1"/>
    <col min="9988" max="9988" width="10.42578125" style="66" customWidth="1"/>
    <col min="9989" max="9989" width="7.7109375" style="66" customWidth="1"/>
    <col min="9990" max="9991" width="14.85546875" style="66" bestFit="1" customWidth="1"/>
    <col min="9992" max="10009" width="0" style="66" hidden="1" customWidth="1"/>
    <col min="10010" max="10010" width="10" style="66" customWidth="1"/>
    <col min="10011" max="10011" width="10.28515625" style="66" customWidth="1"/>
    <col min="10012" max="10012" width="0" style="66" hidden="1" customWidth="1"/>
    <col min="10013" max="10015" width="6.7109375" style="66" customWidth="1"/>
    <col min="10016" max="10016" width="36.5703125" style="66" customWidth="1"/>
    <col min="10017" max="10240" width="11.42578125" style="66"/>
    <col min="10241" max="10241" width="5.42578125" style="66" customWidth="1"/>
    <col min="10242" max="10242" width="12" style="66" customWidth="1"/>
    <col min="10243" max="10243" width="31.7109375" style="66" customWidth="1"/>
    <col min="10244" max="10244" width="10.42578125" style="66" customWidth="1"/>
    <col min="10245" max="10245" width="7.7109375" style="66" customWidth="1"/>
    <col min="10246" max="10247" width="14.85546875" style="66" bestFit="1" customWidth="1"/>
    <col min="10248" max="10265" width="0" style="66" hidden="1" customWidth="1"/>
    <col min="10266" max="10266" width="10" style="66" customWidth="1"/>
    <col min="10267" max="10267" width="10.28515625" style="66" customWidth="1"/>
    <col min="10268" max="10268" width="0" style="66" hidden="1" customWidth="1"/>
    <col min="10269" max="10271" width="6.7109375" style="66" customWidth="1"/>
    <col min="10272" max="10272" width="36.5703125" style="66" customWidth="1"/>
    <col min="10273" max="10496" width="11.42578125" style="66"/>
    <col min="10497" max="10497" width="5.42578125" style="66" customWidth="1"/>
    <col min="10498" max="10498" width="12" style="66" customWidth="1"/>
    <col min="10499" max="10499" width="31.7109375" style="66" customWidth="1"/>
    <col min="10500" max="10500" width="10.42578125" style="66" customWidth="1"/>
    <col min="10501" max="10501" width="7.7109375" style="66" customWidth="1"/>
    <col min="10502" max="10503" width="14.85546875" style="66" bestFit="1" customWidth="1"/>
    <col min="10504" max="10521" width="0" style="66" hidden="1" customWidth="1"/>
    <col min="10522" max="10522" width="10" style="66" customWidth="1"/>
    <col min="10523" max="10523" width="10.28515625" style="66" customWidth="1"/>
    <col min="10524" max="10524" width="0" style="66" hidden="1" customWidth="1"/>
    <col min="10525" max="10527" width="6.7109375" style="66" customWidth="1"/>
    <col min="10528" max="10528" width="36.5703125" style="66" customWidth="1"/>
    <col min="10529" max="10752" width="11.42578125" style="66"/>
    <col min="10753" max="10753" width="5.42578125" style="66" customWidth="1"/>
    <col min="10754" max="10754" width="12" style="66" customWidth="1"/>
    <col min="10755" max="10755" width="31.7109375" style="66" customWidth="1"/>
    <col min="10756" max="10756" width="10.42578125" style="66" customWidth="1"/>
    <col min="10757" max="10757" width="7.7109375" style="66" customWidth="1"/>
    <col min="10758" max="10759" width="14.85546875" style="66" bestFit="1" customWidth="1"/>
    <col min="10760" max="10777" width="0" style="66" hidden="1" customWidth="1"/>
    <col min="10778" max="10778" width="10" style="66" customWidth="1"/>
    <col min="10779" max="10779" width="10.28515625" style="66" customWidth="1"/>
    <col min="10780" max="10780" width="0" style="66" hidden="1" customWidth="1"/>
    <col min="10781" max="10783" width="6.7109375" style="66" customWidth="1"/>
    <col min="10784" max="10784" width="36.5703125" style="66" customWidth="1"/>
    <col min="10785" max="11008" width="11.42578125" style="66"/>
    <col min="11009" max="11009" width="5.42578125" style="66" customWidth="1"/>
    <col min="11010" max="11010" width="12" style="66" customWidth="1"/>
    <col min="11011" max="11011" width="31.7109375" style="66" customWidth="1"/>
    <col min="11012" max="11012" width="10.42578125" style="66" customWidth="1"/>
    <col min="11013" max="11013" width="7.7109375" style="66" customWidth="1"/>
    <col min="11014" max="11015" width="14.85546875" style="66" bestFit="1" customWidth="1"/>
    <col min="11016" max="11033" width="0" style="66" hidden="1" customWidth="1"/>
    <col min="11034" max="11034" width="10" style="66" customWidth="1"/>
    <col min="11035" max="11035" width="10.28515625" style="66" customWidth="1"/>
    <col min="11036" max="11036" width="0" style="66" hidden="1" customWidth="1"/>
    <col min="11037" max="11039" width="6.7109375" style="66" customWidth="1"/>
    <col min="11040" max="11040" width="36.5703125" style="66" customWidth="1"/>
    <col min="11041" max="11264" width="11.42578125" style="66"/>
    <col min="11265" max="11265" width="5.42578125" style="66" customWidth="1"/>
    <col min="11266" max="11266" width="12" style="66" customWidth="1"/>
    <col min="11267" max="11267" width="31.7109375" style="66" customWidth="1"/>
    <col min="11268" max="11268" width="10.42578125" style="66" customWidth="1"/>
    <col min="11269" max="11269" width="7.7109375" style="66" customWidth="1"/>
    <col min="11270" max="11271" width="14.85546875" style="66" bestFit="1" customWidth="1"/>
    <col min="11272" max="11289" width="0" style="66" hidden="1" customWidth="1"/>
    <col min="11290" max="11290" width="10" style="66" customWidth="1"/>
    <col min="11291" max="11291" width="10.28515625" style="66" customWidth="1"/>
    <col min="11292" max="11292" width="0" style="66" hidden="1" customWidth="1"/>
    <col min="11293" max="11295" width="6.7109375" style="66" customWidth="1"/>
    <col min="11296" max="11296" width="36.5703125" style="66" customWidth="1"/>
    <col min="11297" max="11520" width="11.42578125" style="66"/>
    <col min="11521" max="11521" width="5.42578125" style="66" customWidth="1"/>
    <col min="11522" max="11522" width="12" style="66" customWidth="1"/>
    <col min="11523" max="11523" width="31.7109375" style="66" customWidth="1"/>
    <col min="11524" max="11524" width="10.42578125" style="66" customWidth="1"/>
    <col min="11525" max="11525" width="7.7109375" style="66" customWidth="1"/>
    <col min="11526" max="11527" width="14.85546875" style="66" bestFit="1" customWidth="1"/>
    <col min="11528" max="11545" width="0" style="66" hidden="1" customWidth="1"/>
    <col min="11546" max="11546" width="10" style="66" customWidth="1"/>
    <col min="11547" max="11547" width="10.28515625" style="66" customWidth="1"/>
    <col min="11548" max="11548" width="0" style="66" hidden="1" customWidth="1"/>
    <col min="11549" max="11551" width="6.7109375" style="66" customWidth="1"/>
    <col min="11552" max="11552" width="36.5703125" style="66" customWidth="1"/>
    <col min="11553" max="11776" width="11.42578125" style="66"/>
    <col min="11777" max="11777" width="5.42578125" style="66" customWidth="1"/>
    <col min="11778" max="11778" width="12" style="66" customWidth="1"/>
    <col min="11779" max="11779" width="31.7109375" style="66" customWidth="1"/>
    <col min="11780" max="11780" width="10.42578125" style="66" customWidth="1"/>
    <col min="11781" max="11781" width="7.7109375" style="66" customWidth="1"/>
    <col min="11782" max="11783" width="14.85546875" style="66" bestFit="1" customWidth="1"/>
    <col min="11784" max="11801" width="0" style="66" hidden="1" customWidth="1"/>
    <col min="11802" max="11802" width="10" style="66" customWidth="1"/>
    <col min="11803" max="11803" width="10.28515625" style="66" customWidth="1"/>
    <col min="11804" max="11804" width="0" style="66" hidden="1" customWidth="1"/>
    <col min="11805" max="11807" width="6.7109375" style="66" customWidth="1"/>
    <col min="11808" max="11808" width="36.5703125" style="66" customWidth="1"/>
    <col min="11809" max="12032" width="11.42578125" style="66"/>
    <col min="12033" max="12033" width="5.42578125" style="66" customWidth="1"/>
    <col min="12034" max="12034" width="12" style="66" customWidth="1"/>
    <col min="12035" max="12035" width="31.7109375" style="66" customWidth="1"/>
    <col min="12036" max="12036" width="10.42578125" style="66" customWidth="1"/>
    <col min="12037" max="12037" width="7.7109375" style="66" customWidth="1"/>
    <col min="12038" max="12039" width="14.85546875" style="66" bestFit="1" customWidth="1"/>
    <col min="12040" max="12057" width="0" style="66" hidden="1" customWidth="1"/>
    <col min="12058" max="12058" width="10" style="66" customWidth="1"/>
    <col min="12059" max="12059" width="10.28515625" style="66" customWidth="1"/>
    <col min="12060" max="12060" width="0" style="66" hidden="1" customWidth="1"/>
    <col min="12061" max="12063" width="6.7109375" style="66" customWidth="1"/>
    <col min="12064" max="12064" width="36.5703125" style="66" customWidth="1"/>
    <col min="12065" max="12288" width="11.42578125" style="66"/>
    <col min="12289" max="12289" width="5.42578125" style="66" customWidth="1"/>
    <col min="12290" max="12290" width="12" style="66" customWidth="1"/>
    <col min="12291" max="12291" width="31.7109375" style="66" customWidth="1"/>
    <col min="12292" max="12292" width="10.42578125" style="66" customWidth="1"/>
    <col min="12293" max="12293" width="7.7109375" style="66" customWidth="1"/>
    <col min="12294" max="12295" width="14.85546875" style="66" bestFit="1" customWidth="1"/>
    <col min="12296" max="12313" width="0" style="66" hidden="1" customWidth="1"/>
    <col min="12314" max="12314" width="10" style="66" customWidth="1"/>
    <col min="12315" max="12315" width="10.28515625" style="66" customWidth="1"/>
    <col min="12316" max="12316" width="0" style="66" hidden="1" customWidth="1"/>
    <col min="12317" max="12319" width="6.7109375" style="66" customWidth="1"/>
    <col min="12320" max="12320" width="36.5703125" style="66" customWidth="1"/>
    <col min="12321" max="12544" width="11.42578125" style="66"/>
    <col min="12545" max="12545" width="5.42578125" style="66" customWidth="1"/>
    <col min="12546" max="12546" width="12" style="66" customWidth="1"/>
    <col min="12547" max="12547" width="31.7109375" style="66" customWidth="1"/>
    <col min="12548" max="12548" width="10.42578125" style="66" customWidth="1"/>
    <col min="12549" max="12549" width="7.7109375" style="66" customWidth="1"/>
    <col min="12550" max="12551" width="14.85546875" style="66" bestFit="1" customWidth="1"/>
    <col min="12552" max="12569" width="0" style="66" hidden="1" customWidth="1"/>
    <col min="12570" max="12570" width="10" style="66" customWidth="1"/>
    <col min="12571" max="12571" width="10.28515625" style="66" customWidth="1"/>
    <col min="12572" max="12572" width="0" style="66" hidden="1" customWidth="1"/>
    <col min="12573" max="12575" width="6.7109375" style="66" customWidth="1"/>
    <col min="12576" max="12576" width="36.5703125" style="66" customWidth="1"/>
    <col min="12577" max="12800" width="11.42578125" style="66"/>
    <col min="12801" max="12801" width="5.42578125" style="66" customWidth="1"/>
    <col min="12802" max="12802" width="12" style="66" customWidth="1"/>
    <col min="12803" max="12803" width="31.7109375" style="66" customWidth="1"/>
    <col min="12804" max="12804" width="10.42578125" style="66" customWidth="1"/>
    <col min="12805" max="12805" width="7.7109375" style="66" customWidth="1"/>
    <col min="12806" max="12807" width="14.85546875" style="66" bestFit="1" customWidth="1"/>
    <col min="12808" max="12825" width="0" style="66" hidden="1" customWidth="1"/>
    <col min="12826" max="12826" width="10" style="66" customWidth="1"/>
    <col min="12827" max="12827" width="10.28515625" style="66" customWidth="1"/>
    <col min="12828" max="12828" width="0" style="66" hidden="1" customWidth="1"/>
    <col min="12829" max="12831" width="6.7109375" style="66" customWidth="1"/>
    <col min="12832" max="12832" width="36.5703125" style="66" customWidth="1"/>
    <col min="12833" max="13056" width="11.42578125" style="66"/>
    <col min="13057" max="13057" width="5.42578125" style="66" customWidth="1"/>
    <col min="13058" max="13058" width="12" style="66" customWidth="1"/>
    <col min="13059" max="13059" width="31.7109375" style="66" customWidth="1"/>
    <col min="13060" max="13060" width="10.42578125" style="66" customWidth="1"/>
    <col min="13061" max="13061" width="7.7109375" style="66" customWidth="1"/>
    <col min="13062" max="13063" width="14.85546875" style="66" bestFit="1" customWidth="1"/>
    <col min="13064" max="13081" width="0" style="66" hidden="1" customWidth="1"/>
    <col min="13082" max="13082" width="10" style="66" customWidth="1"/>
    <col min="13083" max="13083" width="10.28515625" style="66" customWidth="1"/>
    <col min="13084" max="13084" width="0" style="66" hidden="1" customWidth="1"/>
    <col min="13085" max="13087" width="6.7109375" style="66" customWidth="1"/>
    <col min="13088" max="13088" width="36.5703125" style="66" customWidth="1"/>
    <col min="13089" max="13312" width="11.42578125" style="66"/>
    <col min="13313" max="13313" width="5.42578125" style="66" customWidth="1"/>
    <col min="13314" max="13314" width="12" style="66" customWidth="1"/>
    <col min="13315" max="13315" width="31.7109375" style="66" customWidth="1"/>
    <col min="13316" max="13316" width="10.42578125" style="66" customWidth="1"/>
    <col min="13317" max="13317" width="7.7109375" style="66" customWidth="1"/>
    <col min="13318" max="13319" width="14.85546875" style="66" bestFit="1" customWidth="1"/>
    <col min="13320" max="13337" width="0" style="66" hidden="1" customWidth="1"/>
    <col min="13338" max="13338" width="10" style="66" customWidth="1"/>
    <col min="13339" max="13339" width="10.28515625" style="66" customWidth="1"/>
    <col min="13340" max="13340" width="0" style="66" hidden="1" customWidth="1"/>
    <col min="13341" max="13343" width="6.7109375" style="66" customWidth="1"/>
    <col min="13344" max="13344" width="36.5703125" style="66" customWidth="1"/>
    <col min="13345" max="13568" width="11.42578125" style="66"/>
    <col min="13569" max="13569" width="5.42578125" style="66" customWidth="1"/>
    <col min="13570" max="13570" width="12" style="66" customWidth="1"/>
    <col min="13571" max="13571" width="31.7109375" style="66" customWidth="1"/>
    <col min="13572" max="13572" width="10.42578125" style="66" customWidth="1"/>
    <col min="13573" max="13573" width="7.7109375" style="66" customWidth="1"/>
    <col min="13574" max="13575" width="14.85546875" style="66" bestFit="1" customWidth="1"/>
    <col min="13576" max="13593" width="0" style="66" hidden="1" customWidth="1"/>
    <col min="13594" max="13594" width="10" style="66" customWidth="1"/>
    <col min="13595" max="13595" width="10.28515625" style="66" customWidth="1"/>
    <col min="13596" max="13596" width="0" style="66" hidden="1" customWidth="1"/>
    <col min="13597" max="13599" width="6.7109375" style="66" customWidth="1"/>
    <col min="13600" max="13600" width="36.5703125" style="66" customWidth="1"/>
    <col min="13601" max="13824" width="11.42578125" style="66"/>
    <col min="13825" max="13825" width="5.42578125" style="66" customWidth="1"/>
    <col min="13826" max="13826" width="12" style="66" customWidth="1"/>
    <col min="13827" max="13827" width="31.7109375" style="66" customWidth="1"/>
    <col min="13828" max="13828" width="10.42578125" style="66" customWidth="1"/>
    <col min="13829" max="13829" width="7.7109375" style="66" customWidth="1"/>
    <col min="13830" max="13831" width="14.85546875" style="66" bestFit="1" customWidth="1"/>
    <col min="13832" max="13849" width="0" style="66" hidden="1" customWidth="1"/>
    <col min="13850" max="13850" width="10" style="66" customWidth="1"/>
    <col min="13851" max="13851" width="10.28515625" style="66" customWidth="1"/>
    <col min="13852" max="13852" width="0" style="66" hidden="1" customWidth="1"/>
    <col min="13853" max="13855" width="6.7109375" style="66" customWidth="1"/>
    <col min="13856" max="13856" width="36.5703125" style="66" customWidth="1"/>
    <col min="13857" max="14080" width="11.42578125" style="66"/>
    <col min="14081" max="14081" width="5.42578125" style="66" customWidth="1"/>
    <col min="14082" max="14082" width="12" style="66" customWidth="1"/>
    <col min="14083" max="14083" width="31.7109375" style="66" customWidth="1"/>
    <col min="14084" max="14084" width="10.42578125" style="66" customWidth="1"/>
    <col min="14085" max="14085" width="7.7109375" style="66" customWidth="1"/>
    <col min="14086" max="14087" width="14.85546875" style="66" bestFit="1" customWidth="1"/>
    <col min="14088" max="14105" width="0" style="66" hidden="1" customWidth="1"/>
    <col min="14106" max="14106" width="10" style="66" customWidth="1"/>
    <col min="14107" max="14107" width="10.28515625" style="66" customWidth="1"/>
    <col min="14108" max="14108" width="0" style="66" hidden="1" customWidth="1"/>
    <col min="14109" max="14111" width="6.7109375" style="66" customWidth="1"/>
    <col min="14112" max="14112" width="36.5703125" style="66" customWidth="1"/>
    <col min="14113" max="14336" width="11.42578125" style="66"/>
    <col min="14337" max="14337" width="5.42578125" style="66" customWidth="1"/>
    <col min="14338" max="14338" width="12" style="66" customWidth="1"/>
    <col min="14339" max="14339" width="31.7109375" style="66" customWidth="1"/>
    <col min="14340" max="14340" width="10.42578125" style="66" customWidth="1"/>
    <col min="14341" max="14341" width="7.7109375" style="66" customWidth="1"/>
    <col min="14342" max="14343" width="14.85546875" style="66" bestFit="1" customWidth="1"/>
    <col min="14344" max="14361" width="0" style="66" hidden="1" customWidth="1"/>
    <col min="14362" max="14362" width="10" style="66" customWidth="1"/>
    <col min="14363" max="14363" width="10.28515625" style="66" customWidth="1"/>
    <col min="14364" max="14364" width="0" style="66" hidden="1" customWidth="1"/>
    <col min="14365" max="14367" width="6.7109375" style="66" customWidth="1"/>
    <col min="14368" max="14368" width="36.5703125" style="66" customWidth="1"/>
    <col min="14369" max="14592" width="11.42578125" style="66"/>
    <col min="14593" max="14593" width="5.42578125" style="66" customWidth="1"/>
    <col min="14594" max="14594" width="12" style="66" customWidth="1"/>
    <col min="14595" max="14595" width="31.7109375" style="66" customWidth="1"/>
    <col min="14596" max="14596" width="10.42578125" style="66" customWidth="1"/>
    <col min="14597" max="14597" width="7.7109375" style="66" customWidth="1"/>
    <col min="14598" max="14599" width="14.85546875" style="66" bestFit="1" customWidth="1"/>
    <col min="14600" max="14617" width="0" style="66" hidden="1" customWidth="1"/>
    <col min="14618" max="14618" width="10" style="66" customWidth="1"/>
    <col min="14619" max="14619" width="10.28515625" style="66" customWidth="1"/>
    <col min="14620" max="14620" width="0" style="66" hidden="1" customWidth="1"/>
    <col min="14621" max="14623" width="6.7109375" style="66" customWidth="1"/>
    <col min="14624" max="14624" width="36.5703125" style="66" customWidth="1"/>
    <col min="14625" max="14848" width="11.42578125" style="66"/>
    <col min="14849" max="14849" width="5.42578125" style="66" customWidth="1"/>
    <col min="14850" max="14850" width="12" style="66" customWidth="1"/>
    <col min="14851" max="14851" width="31.7109375" style="66" customWidth="1"/>
    <col min="14852" max="14852" width="10.42578125" style="66" customWidth="1"/>
    <col min="14853" max="14853" width="7.7109375" style="66" customWidth="1"/>
    <col min="14854" max="14855" width="14.85546875" style="66" bestFit="1" customWidth="1"/>
    <col min="14856" max="14873" width="0" style="66" hidden="1" customWidth="1"/>
    <col min="14874" max="14874" width="10" style="66" customWidth="1"/>
    <col min="14875" max="14875" width="10.28515625" style="66" customWidth="1"/>
    <col min="14876" max="14876" width="0" style="66" hidden="1" customWidth="1"/>
    <col min="14877" max="14879" width="6.7109375" style="66" customWidth="1"/>
    <col min="14880" max="14880" width="36.5703125" style="66" customWidth="1"/>
    <col min="14881" max="15104" width="11.42578125" style="66"/>
    <col min="15105" max="15105" width="5.42578125" style="66" customWidth="1"/>
    <col min="15106" max="15106" width="12" style="66" customWidth="1"/>
    <col min="15107" max="15107" width="31.7109375" style="66" customWidth="1"/>
    <col min="15108" max="15108" width="10.42578125" style="66" customWidth="1"/>
    <col min="15109" max="15109" width="7.7109375" style="66" customWidth="1"/>
    <col min="15110" max="15111" width="14.85546875" style="66" bestFit="1" customWidth="1"/>
    <col min="15112" max="15129" width="0" style="66" hidden="1" customWidth="1"/>
    <col min="15130" max="15130" width="10" style="66" customWidth="1"/>
    <col min="15131" max="15131" width="10.28515625" style="66" customWidth="1"/>
    <col min="15132" max="15132" width="0" style="66" hidden="1" customWidth="1"/>
    <col min="15133" max="15135" width="6.7109375" style="66" customWidth="1"/>
    <col min="15136" max="15136" width="36.5703125" style="66" customWidth="1"/>
    <col min="15137" max="15360" width="11.42578125" style="66"/>
    <col min="15361" max="15361" width="5.42578125" style="66" customWidth="1"/>
    <col min="15362" max="15362" width="12" style="66" customWidth="1"/>
    <col min="15363" max="15363" width="31.7109375" style="66" customWidth="1"/>
    <col min="15364" max="15364" width="10.42578125" style="66" customWidth="1"/>
    <col min="15365" max="15365" width="7.7109375" style="66" customWidth="1"/>
    <col min="15366" max="15367" width="14.85546875" style="66" bestFit="1" customWidth="1"/>
    <col min="15368" max="15385" width="0" style="66" hidden="1" customWidth="1"/>
    <col min="15386" max="15386" width="10" style="66" customWidth="1"/>
    <col min="15387" max="15387" width="10.28515625" style="66" customWidth="1"/>
    <col min="15388" max="15388" width="0" style="66" hidden="1" customWidth="1"/>
    <col min="15389" max="15391" width="6.7109375" style="66" customWidth="1"/>
    <col min="15392" max="15392" width="36.5703125" style="66" customWidth="1"/>
    <col min="15393" max="15616" width="11.42578125" style="66"/>
    <col min="15617" max="15617" width="5.42578125" style="66" customWidth="1"/>
    <col min="15618" max="15618" width="12" style="66" customWidth="1"/>
    <col min="15619" max="15619" width="31.7109375" style="66" customWidth="1"/>
    <col min="15620" max="15620" width="10.42578125" style="66" customWidth="1"/>
    <col min="15621" max="15621" width="7.7109375" style="66" customWidth="1"/>
    <col min="15622" max="15623" width="14.85546875" style="66" bestFit="1" customWidth="1"/>
    <col min="15624" max="15641" width="0" style="66" hidden="1" customWidth="1"/>
    <col min="15642" max="15642" width="10" style="66" customWidth="1"/>
    <col min="15643" max="15643" width="10.28515625" style="66" customWidth="1"/>
    <col min="15644" max="15644" width="0" style="66" hidden="1" customWidth="1"/>
    <col min="15645" max="15647" width="6.7109375" style="66" customWidth="1"/>
    <col min="15648" max="15648" width="36.5703125" style="66" customWidth="1"/>
    <col min="15649" max="15872" width="11.42578125" style="66"/>
    <col min="15873" max="15873" width="5.42578125" style="66" customWidth="1"/>
    <col min="15874" max="15874" width="12" style="66" customWidth="1"/>
    <col min="15875" max="15875" width="31.7109375" style="66" customWidth="1"/>
    <col min="15876" max="15876" width="10.42578125" style="66" customWidth="1"/>
    <col min="15877" max="15877" width="7.7109375" style="66" customWidth="1"/>
    <col min="15878" max="15879" width="14.85546875" style="66" bestFit="1" customWidth="1"/>
    <col min="15880" max="15897" width="0" style="66" hidden="1" customWidth="1"/>
    <col min="15898" max="15898" width="10" style="66" customWidth="1"/>
    <col min="15899" max="15899" width="10.28515625" style="66" customWidth="1"/>
    <col min="15900" max="15900" width="0" style="66" hidden="1" customWidth="1"/>
    <col min="15901" max="15903" width="6.7109375" style="66" customWidth="1"/>
    <col min="15904" max="15904" width="36.5703125" style="66" customWidth="1"/>
    <col min="15905" max="16128" width="11.42578125" style="66"/>
    <col min="16129" max="16129" width="5.42578125" style="66" customWidth="1"/>
    <col min="16130" max="16130" width="12" style="66" customWidth="1"/>
    <col min="16131" max="16131" width="31.7109375" style="66" customWidth="1"/>
    <col min="16132" max="16132" width="10.42578125" style="66" customWidth="1"/>
    <col min="16133" max="16133" width="7.7109375" style="66" customWidth="1"/>
    <col min="16134" max="16135" width="14.85546875" style="66" bestFit="1" customWidth="1"/>
    <col min="16136" max="16153" width="0" style="66" hidden="1" customWidth="1"/>
    <col min="16154" max="16154" width="10" style="66" customWidth="1"/>
    <col min="16155" max="16155" width="10.28515625" style="66" customWidth="1"/>
    <col min="16156" max="16156" width="0" style="66" hidden="1" customWidth="1"/>
    <col min="16157" max="16159" width="6.7109375" style="66" customWidth="1"/>
    <col min="16160" max="16160" width="36.5703125" style="66" customWidth="1"/>
    <col min="16161" max="16384" width="11.42578125" style="66"/>
  </cols>
  <sheetData>
    <row r="1" spans="1:32">
      <c r="A1" s="431" t="s">
        <v>348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  <c r="L1" s="431"/>
      <c r="M1" s="431"/>
      <c r="N1" s="431"/>
      <c r="O1" s="431"/>
      <c r="P1" s="431"/>
      <c r="Q1" s="431"/>
      <c r="R1" s="431"/>
      <c r="S1" s="431"/>
      <c r="T1" s="431"/>
      <c r="U1" s="431"/>
      <c r="V1" s="431"/>
      <c r="W1" s="431"/>
      <c r="X1" s="431"/>
      <c r="Y1" s="431"/>
      <c r="Z1" s="431"/>
      <c r="AA1" s="431"/>
      <c r="AB1" s="431"/>
      <c r="AC1" s="431"/>
      <c r="AD1" s="431"/>
      <c r="AE1" s="431"/>
      <c r="AF1" s="431"/>
    </row>
    <row r="2" spans="1:32">
      <c r="A2" s="292" t="s">
        <v>349</v>
      </c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  <c r="V2" s="292"/>
      <c r="W2" s="292"/>
      <c r="X2" s="292"/>
      <c r="Y2" s="292"/>
      <c r="Z2" s="292"/>
      <c r="AA2" s="292"/>
      <c r="AB2" s="292"/>
      <c r="AC2" s="292"/>
      <c r="AD2" s="292"/>
      <c r="AE2" s="292"/>
      <c r="AF2" s="292"/>
    </row>
    <row r="3" spans="1:32" hidden="1">
      <c r="A3" s="293" t="s">
        <v>25</v>
      </c>
      <c r="B3" s="293"/>
      <c r="C3" s="293"/>
      <c r="D3" s="293"/>
      <c r="E3" s="293"/>
      <c r="F3" s="293"/>
      <c r="G3" s="293"/>
      <c r="H3" s="293"/>
      <c r="I3" s="293"/>
      <c r="J3" s="293"/>
      <c r="K3" s="293"/>
      <c r="L3" s="293"/>
      <c r="M3" s="293"/>
      <c r="N3" s="293"/>
      <c r="O3" s="293"/>
      <c r="P3" s="293"/>
      <c r="Q3" s="293"/>
      <c r="R3" s="293"/>
      <c r="S3" s="293"/>
      <c r="T3" s="293"/>
      <c r="U3" s="293"/>
      <c r="V3" s="293"/>
      <c r="W3" s="293"/>
      <c r="X3" s="293"/>
      <c r="Y3" s="293"/>
      <c r="Z3" s="293"/>
      <c r="AA3" s="293"/>
      <c r="AB3" s="293"/>
      <c r="AC3" s="293"/>
      <c r="AD3" s="293"/>
      <c r="AE3" s="293"/>
      <c r="AF3" s="293"/>
    </row>
    <row r="4" spans="1:32" hidden="1">
      <c r="A4" s="293" t="s">
        <v>26</v>
      </c>
      <c r="B4" s="293"/>
      <c r="C4" s="293"/>
      <c r="D4" s="293"/>
      <c r="E4" s="293"/>
      <c r="F4" s="293"/>
      <c r="G4" s="293"/>
      <c r="H4" s="293"/>
      <c r="I4" s="293"/>
      <c r="J4" s="293"/>
      <c r="K4" s="293"/>
      <c r="L4" s="293"/>
      <c r="M4" s="293"/>
      <c r="N4" s="293"/>
      <c r="O4" s="293"/>
      <c r="P4" s="293"/>
      <c r="Q4" s="293"/>
      <c r="R4" s="293"/>
      <c r="S4" s="293"/>
      <c r="T4" s="293"/>
      <c r="U4" s="293"/>
      <c r="V4" s="293"/>
      <c r="W4" s="293"/>
      <c r="X4" s="293"/>
      <c r="Y4" s="293"/>
      <c r="Z4" s="293"/>
      <c r="AA4" s="293"/>
      <c r="AB4" s="293"/>
      <c r="AC4" s="293"/>
      <c r="AD4" s="293"/>
      <c r="AE4" s="293"/>
      <c r="AF4" s="293"/>
    </row>
    <row r="5" spans="1:32" hidden="1">
      <c r="A5" s="293" t="s">
        <v>27</v>
      </c>
      <c r="B5" s="293"/>
      <c r="C5" s="293"/>
      <c r="D5" s="293"/>
      <c r="E5" s="293"/>
      <c r="F5" s="293"/>
      <c r="G5" s="293"/>
      <c r="H5" s="293"/>
      <c r="I5" s="293"/>
      <c r="J5" s="293"/>
      <c r="K5" s="293"/>
      <c r="L5" s="293"/>
      <c r="M5" s="293"/>
      <c r="N5" s="293"/>
      <c r="O5" s="293"/>
      <c r="P5" s="293"/>
      <c r="Q5" s="293"/>
      <c r="R5" s="293"/>
      <c r="S5" s="293"/>
      <c r="T5" s="293"/>
      <c r="U5" s="293"/>
      <c r="V5" s="293"/>
      <c r="W5" s="293"/>
      <c r="X5" s="293"/>
      <c r="Y5" s="293"/>
      <c r="Z5" s="293"/>
      <c r="AA5" s="293"/>
      <c r="AB5" s="293"/>
      <c r="AC5" s="293"/>
      <c r="AD5" s="293"/>
      <c r="AE5" s="293"/>
      <c r="AF5" s="293"/>
    </row>
    <row r="6" spans="1:32">
      <c r="A6" s="293" t="s">
        <v>325</v>
      </c>
      <c r="B6" s="293"/>
      <c r="C6" s="293"/>
      <c r="D6" s="293"/>
      <c r="E6" s="293"/>
      <c r="F6" s="293"/>
      <c r="G6" s="293"/>
      <c r="H6" s="293"/>
      <c r="I6" s="293"/>
      <c r="J6" s="293"/>
      <c r="K6" s="293"/>
      <c r="L6" s="293"/>
      <c r="M6" s="293"/>
      <c r="N6" s="293"/>
      <c r="O6" s="293"/>
      <c r="P6" s="293"/>
      <c r="Q6" s="293"/>
      <c r="R6" s="293"/>
      <c r="S6" s="293"/>
      <c r="T6" s="293"/>
      <c r="U6" s="293"/>
      <c r="V6" s="293"/>
      <c r="W6" s="293"/>
      <c r="X6" s="293"/>
      <c r="Y6" s="293"/>
      <c r="Z6" s="293"/>
      <c r="AA6" s="293"/>
      <c r="AB6" s="293"/>
      <c r="AC6" s="293"/>
      <c r="AD6" s="293"/>
      <c r="AE6" s="293"/>
      <c r="AF6" s="293"/>
    </row>
    <row r="7" spans="1:32">
      <c r="A7" s="294" t="s">
        <v>350</v>
      </c>
      <c r="B7" s="294"/>
      <c r="C7" s="270" t="s">
        <v>351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</row>
    <row r="8" spans="1:32">
      <c r="A8" s="294" t="s">
        <v>352</v>
      </c>
      <c r="B8" s="435"/>
      <c r="C8" s="270">
        <v>10</v>
      </c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</row>
    <row r="9" spans="1:32">
      <c r="A9" s="294" t="s">
        <v>353</v>
      </c>
      <c r="B9" s="435"/>
      <c r="C9" s="433" t="s">
        <v>369</v>
      </c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123"/>
    </row>
    <row r="10" spans="1:32">
      <c r="A10" s="289" t="s">
        <v>0</v>
      </c>
      <c r="B10" s="290" t="s">
        <v>0</v>
      </c>
      <c r="C10" s="290"/>
      <c r="D10" s="290"/>
      <c r="E10" s="290"/>
      <c r="F10" s="290"/>
      <c r="G10" s="290"/>
      <c r="H10" s="290"/>
      <c r="I10" s="290"/>
      <c r="J10" s="290"/>
      <c r="K10" s="290"/>
      <c r="L10" s="290"/>
      <c r="M10" s="290"/>
      <c r="N10" s="290"/>
      <c r="O10" s="290"/>
      <c r="P10" s="290"/>
      <c r="Q10" s="290"/>
      <c r="R10" s="290"/>
      <c r="S10" s="290"/>
      <c r="T10" s="290"/>
      <c r="U10" s="290"/>
      <c r="V10" s="290"/>
      <c r="W10" s="290"/>
      <c r="X10" s="290"/>
      <c r="Y10" s="290"/>
      <c r="Z10" s="290"/>
      <c r="AA10" s="290"/>
      <c r="AB10" s="290"/>
      <c r="AC10" s="290"/>
      <c r="AD10" s="290"/>
      <c r="AE10" s="290"/>
      <c r="AF10" s="291"/>
    </row>
    <row r="11" spans="1:32">
      <c r="A11" s="283" t="s">
        <v>305</v>
      </c>
      <c r="B11" s="284"/>
      <c r="C11" s="284"/>
      <c r="D11" s="284"/>
      <c r="E11" s="284"/>
      <c r="F11" s="284"/>
      <c r="G11" s="284"/>
      <c r="H11" s="284"/>
      <c r="I11" s="284"/>
      <c r="J11" s="284"/>
      <c r="K11" s="284"/>
      <c r="L11" s="284"/>
      <c r="M11" s="284"/>
      <c r="N11" s="284"/>
      <c r="O11" s="284"/>
      <c r="P11" s="284"/>
      <c r="Q11" s="284"/>
      <c r="R11" s="284"/>
      <c r="S11" s="284"/>
      <c r="T11" s="284"/>
      <c r="U11" s="284"/>
      <c r="V11" s="284"/>
      <c r="W11" s="284"/>
      <c r="X11" s="284"/>
      <c r="Y11" s="284"/>
      <c r="Z11" s="284"/>
      <c r="AA11" s="284"/>
      <c r="AB11" s="284"/>
      <c r="AC11" s="284"/>
      <c r="AD11" s="284"/>
      <c r="AE11" s="284"/>
      <c r="AF11" s="285"/>
    </row>
    <row r="12" spans="1:32">
      <c r="A12" s="69"/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</row>
    <row r="13" spans="1:32">
      <c r="A13" s="276" t="s">
        <v>1</v>
      </c>
      <c r="B13" s="288"/>
      <c r="C13" s="277"/>
      <c r="D13" s="281" t="s">
        <v>3</v>
      </c>
      <c r="E13" s="281" t="s">
        <v>5</v>
      </c>
      <c r="F13" s="278" t="s">
        <v>6</v>
      </c>
      <c r="G13" s="279"/>
      <c r="H13" s="278" t="s">
        <v>7</v>
      </c>
      <c r="I13" s="279"/>
      <c r="J13" s="276" t="s">
        <v>8</v>
      </c>
      <c r="K13" s="277"/>
      <c r="L13" s="276" t="s">
        <v>8</v>
      </c>
      <c r="M13" s="277"/>
      <c r="N13" s="276" t="s">
        <v>28</v>
      </c>
      <c r="O13" s="277"/>
      <c r="P13" s="276" t="s">
        <v>9</v>
      </c>
      <c r="Q13" s="277"/>
      <c r="R13" s="276" t="s">
        <v>10</v>
      </c>
      <c r="S13" s="277"/>
      <c r="T13" s="276" t="s">
        <v>10</v>
      </c>
      <c r="U13" s="277"/>
      <c r="V13" s="276" t="s">
        <v>29</v>
      </c>
      <c r="W13" s="277"/>
      <c r="X13" s="276" t="s">
        <v>11</v>
      </c>
      <c r="Y13" s="277"/>
      <c r="Z13" s="280" t="s">
        <v>22</v>
      </c>
      <c r="AA13" s="280"/>
      <c r="AB13" s="280"/>
      <c r="AC13" s="278" t="s">
        <v>12</v>
      </c>
      <c r="AD13" s="287"/>
      <c r="AE13" s="279"/>
      <c r="AF13" s="286" t="s">
        <v>23</v>
      </c>
    </row>
    <row r="14" spans="1:32">
      <c r="A14" s="71" t="s">
        <v>13</v>
      </c>
      <c r="B14" s="280" t="s">
        <v>2</v>
      </c>
      <c r="C14" s="280"/>
      <c r="D14" s="282"/>
      <c r="E14" s="282"/>
      <c r="F14" s="72" t="s">
        <v>14</v>
      </c>
      <c r="G14" s="72" t="s">
        <v>15</v>
      </c>
      <c r="H14" s="72" t="s">
        <v>4</v>
      </c>
      <c r="I14" s="72" t="s">
        <v>16</v>
      </c>
      <c r="J14" s="72" t="s">
        <v>14</v>
      </c>
      <c r="K14" s="72" t="s">
        <v>15</v>
      </c>
      <c r="L14" s="73" t="s">
        <v>17</v>
      </c>
      <c r="M14" s="73" t="s">
        <v>18</v>
      </c>
      <c r="N14" s="72" t="s">
        <v>14</v>
      </c>
      <c r="O14" s="72" t="s">
        <v>15</v>
      </c>
      <c r="P14" s="73" t="s">
        <v>17</v>
      </c>
      <c r="Q14" s="73" t="s">
        <v>18</v>
      </c>
      <c r="R14" s="72" t="s">
        <v>14</v>
      </c>
      <c r="S14" s="72" t="s">
        <v>15</v>
      </c>
      <c r="T14" s="73" t="s">
        <v>17</v>
      </c>
      <c r="U14" s="73" t="s">
        <v>18</v>
      </c>
      <c r="V14" s="72" t="s">
        <v>14</v>
      </c>
      <c r="W14" s="72" t="s">
        <v>15</v>
      </c>
      <c r="X14" s="73" t="s">
        <v>17</v>
      </c>
      <c r="Y14" s="73" t="s">
        <v>18</v>
      </c>
      <c r="Z14" s="73" t="s">
        <v>17</v>
      </c>
      <c r="AA14" s="73" t="s">
        <v>18</v>
      </c>
      <c r="AB14" s="73" t="s">
        <v>24</v>
      </c>
      <c r="AC14" s="72" t="s">
        <v>19</v>
      </c>
      <c r="AD14" s="72" t="s">
        <v>20</v>
      </c>
      <c r="AE14" s="72" t="s">
        <v>21</v>
      </c>
      <c r="AF14" s="286"/>
    </row>
    <row r="15" spans="1:32" ht="15.75">
      <c r="A15" s="1"/>
      <c r="B15" s="272" t="s">
        <v>37</v>
      </c>
      <c r="C15" s="272"/>
      <c r="D15" s="10" t="s">
        <v>38</v>
      </c>
      <c r="E15" s="11">
        <v>0.2</v>
      </c>
      <c r="F15" s="158">
        <f>$F$19*E15</f>
        <v>135374.394</v>
      </c>
      <c r="G15" s="158">
        <f>$G$19*E15</f>
        <v>231011.75</v>
      </c>
      <c r="H15" s="75"/>
      <c r="I15" s="76"/>
      <c r="J15" s="77"/>
      <c r="K15" s="77"/>
      <c r="L15" s="1"/>
      <c r="M15" s="78"/>
      <c r="N15" s="77"/>
      <c r="O15" s="77"/>
      <c r="P15" s="1"/>
      <c r="Q15" s="78"/>
      <c r="R15" s="77"/>
      <c r="S15" s="77"/>
      <c r="T15" s="1"/>
      <c r="U15" s="78"/>
      <c r="V15" s="77"/>
      <c r="W15" s="77"/>
      <c r="X15" s="1"/>
      <c r="Y15" s="79"/>
      <c r="Z15" s="61">
        <v>180</v>
      </c>
      <c r="AA15" s="5">
        <v>59</v>
      </c>
      <c r="AB15" s="75"/>
      <c r="AC15" s="79"/>
      <c r="AD15" s="79"/>
      <c r="AE15" s="79"/>
      <c r="AF15" s="80"/>
    </row>
    <row r="16" spans="1:32" ht="25.5" customHeight="1">
      <c r="A16" s="1"/>
      <c r="B16" s="272" t="s">
        <v>39</v>
      </c>
      <c r="C16" s="272"/>
      <c r="D16" s="10" t="s">
        <v>40</v>
      </c>
      <c r="E16" s="11">
        <v>0.2</v>
      </c>
      <c r="F16" s="158">
        <f>$F$19*E16</f>
        <v>135374.394</v>
      </c>
      <c r="G16" s="158">
        <f>$G$19*E16</f>
        <v>231011.75</v>
      </c>
      <c r="H16" s="75"/>
      <c r="I16" s="76"/>
      <c r="J16" s="77"/>
      <c r="K16" s="77"/>
      <c r="L16" s="1"/>
      <c r="M16" s="78"/>
      <c r="N16" s="77"/>
      <c r="O16" s="77"/>
      <c r="P16" s="1"/>
      <c r="Q16" s="78"/>
      <c r="R16" s="77"/>
      <c r="S16" s="77"/>
      <c r="T16" s="1"/>
      <c r="U16" s="78"/>
      <c r="V16" s="77"/>
      <c r="W16" s="77"/>
      <c r="X16" s="1"/>
      <c r="Y16" s="79"/>
      <c r="Z16" s="61">
        <v>135</v>
      </c>
      <c r="AA16" s="5">
        <v>65</v>
      </c>
      <c r="AB16" s="75"/>
      <c r="AC16" s="79"/>
      <c r="AD16" s="79"/>
      <c r="AE16" s="79"/>
      <c r="AF16" s="80"/>
    </row>
    <row r="17" spans="1:32" ht="25.5" customHeight="1">
      <c r="A17" s="1"/>
      <c r="B17" s="272" t="s">
        <v>41</v>
      </c>
      <c r="C17" s="272"/>
      <c r="D17" s="10" t="s">
        <v>40</v>
      </c>
      <c r="E17" s="11">
        <v>0.3</v>
      </c>
      <c r="F17" s="158">
        <f>$F$19*E17</f>
        <v>203061.59099999999</v>
      </c>
      <c r="G17" s="158">
        <f>$G$19*E17</f>
        <v>346517.625</v>
      </c>
      <c r="H17" s="75"/>
      <c r="I17" s="76"/>
      <c r="J17" s="77"/>
      <c r="K17" s="77"/>
      <c r="L17" s="1"/>
      <c r="M17" s="78"/>
      <c r="N17" s="77"/>
      <c r="O17" s="77"/>
      <c r="P17" s="1"/>
      <c r="Q17" s="78"/>
      <c r="R17" s="77"/>
      <c r="S17" s="77"/>
      <c r="T17" s="1"/>
      <c r="U17" s="78"/>
      <c r="V17" s="77"/>
      <c r="W17" s="77"/>
      <c r="X17" s="1"/>
      <c r="Y17" s="79"/>
      <c r="Z17" s="61">
        <v>135</v>
      </c>
      <c r="AA17" s="5">
        <v>40</v>
      </c>
      <c r="AB17" s="75"/>
      <c r="AC17" s="79"/>
      <c r="AD17" s="79"/>
      <c r="AE17" s="79"/>
      <c r="AF17" s="80"/>
    </row>
    <row r="18" spans="1:32" ht="25.5" customHeight="1">
      <c r="A18" s="1"/>
      <c r="B18" s="272" t="s">
        <v>42</v>
      </c>
      <c r="C18" s="272"/>
      <c r="D18" s="10" t="s">
        <v>40</v>
      </c>
      <c r="E18" s="11">
        <v>0.3</v>
      </c>
      <c r="F18" s="158">
        <f>$F$19*E18</f>
        <v>203061.59099999999</v>
      </c>
      <c r="G18" s="158">
        <f>$G$19*E18</f>
        <v>346517.625</v>
      </c>
      <c r="H18" s="75"/>
      <c r="I18" s="76"/>
      <c r="J18" s="77"/>
      <c r="K18" s="77"/>
      <c r="L18" s="1"/>
      <c r="M18" s="78"/>
      <c r="N18" s="77"/>
      <c r="O18" s="77"/>
      <c r="P18" s="1"/>
      <c r="Q18" s="78"/>
      <c r="R18" s="77"/>
      <c r="S18" s="77"/>
      <c r="T18" s="1"/>
      <c r="U18" s="78"/>
      <c r="V18" s="77"/>
      <c r="W18" s="77"/>
      <c r="X18" s="1"/>
      <c r="Y18" s="79"/>
      <c r="Z18" s="61">
        <v>135</v>
      </c>
      <c r="AA18" s="5">
        <v>10</v>
      </c>
      <c r="AB18" s="75"/>
      <c r="AC18" s="79"/>
      <c r="AD18" s="79"/>
      <c r="AE18" s="79"/>
      <c r="AF18" s="80"/>
    </row>
    <row r="19" spans="1:32" ht="45" customHeight="1">
      <c r="A19" s="273"/>
      <c r="B19" s="274"/>
      <c r="C19" s="275"/>
      <c r="D19" s="81"/>
      <c r="E19" s="82">
        <f>SUM(E15:E18)</f>
        <v>1</v>
      </c>
      <c r="F19" s="45">
        <v>676871.97</v>
      </c>
      <c r="G19" s="45">
        <v>1155058.75</v>
      </c>
      <c r="H19" s="83"/>
      <c r="I19" s="83"/>
      <c r="J19" s="83"/>
      <c r="K19" s="83"/>
      <c r="L19" s="81"/>
      <c r="M19" s="84"/>
      <c r="N19" s="2"/>
      <c r="O19" s="2"/>
      <c r="P19" s="81"/>
      <c r="Q19" s="81"/>
      <c r="R19" s="83"/>
      <c r="S19" s="83"/>
      <c r="T19" s="81"/>
      <c r="U19" s="81"/>
      <c r="V19" s="83"/>
      <c r="W19" s="83"/>
      <c r="X19" s="81"/>
      <c r="Y19" s="81"/>
      <c r="Z19" s="85">
        <f>SUM(Z15:Z18)</f>
        <v>585</v>
      </c>
      <c r="AA19" s="85">
        <f>SUM(AA15:AA18)</f>
        <v>174</v>
      </c>
      <c r="AB19" s="85"/>
      <c r="AC19" s="86"/>
      <c r="AD19" s="86"/>
      <c r="AE19" s="86"/>
      <c r="AF19" s="3"/>
    </row>
    <row r="20" spans="1:32">
      <c r="A20" s="69"/>
      <c r="B20" s="69"/>
      <c r="C20" s="69"/>
      <c r="D20" s="69"/>
      <c r="E20" s="69"/>
      <c r="F20" s="87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</row>
    <row r="21" spans="1:32">
      <c r="A21" s="69"/>
      <c r="B21" s="157"/>
      <c r="C21" s="69"/>
      <c r="D21" s="69"/>
      <c r="E21" s="69"/>
      <c r="F21" s="87"/>
      <c r="G21" s="69"/>
      <c r="H21" s="69" t="s">
        <v>98</v>
      </c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</row>
    <row r="46" spans="1:32" s="88" customFormat="1">
      <c r="A46" s="66"/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</row>
    <row r="47" spans="1:32" s="67" customFormat="1">
      <c r="A47" s="66"/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</row>
    <row r="48" spans="1:32" s="69" customFormat="1">
      <c r="A48" s="66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</row>
    <row r="49" spans="1:32" s="69" customFormat="1">
      <c r="A49" s="66"/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</row>
  </sheetData>
  <mergeCells count="33">
    <mergeCell ref="A7:B7"/>
    <mergeCell ref="A9:B9"/>
    <mergeCell ref="P13:Q13"/>
    <mergeCell ref="E13:E14"/>
    <mergeCell ref="F13:G13"/>
    <mergeCell ref="AC13:AE13"/>
    <mergeCell ref="A19:C19"/>
    <mergeCell ref="T13:U13"/>
    <mergeCell ref="V13:W13"/>
    <mergeCell ref="A13:C13"/>
    <mergeCell ref="B14:C14"/>
    <mergeCell ref="B15:C15"/>
    <mergeCell ref="D13:D14"/>
    <mergeCell ref="B16:C16"/>
    <mergeCell ref="J13:K13"/>
    <mergeCell ref="B18:C18"/>
    <mergeCell ref="B17:C17"/>
    <mergeCell ref="A6:AF6"/>
    <mergeCell ref="L13:M13"/>
    <mergeCell ref="N13:O13"/>
    <mergeCell ref="AF13:AF14"/>
    <mergeCell ref="A1:AF1"/>
    <mergeCell ref="A2:AF2"/>
    <mergeCell ref="A3:AF3"/>
    <mergeCell ref="A4:AF4"/>
    <mergeCell ref="A5:AF5"/>
    <mergeCell ref="A8:B8"/>
    <mergeCell ref="A10:AF10"/>
    <mergeCell ref="A11:AF11"/>
    <mergeCell ref="X13:Y13"/>
    <mergeCell ref="Z13:AB13"/>
    <mergeCell ref="H13:I13"/>
    <mergeCell ref="R13:S13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V44"/>
  <sheetViews>
    <sheetView view="pageBreakPreview" zoomScale="60" zoomScaleNormal="100" workbookViewId="0">
      <selection activeCell="AL18" sqref="AL18"/>
    </sheetView>
  </sheetViews>
  <sheetFormatPr baseColWidth="10" defaultRowHeight="12.75"/>
  <cols>
    <col min="1" max="1" width="5.42578125" style="66" customWidth="1"/>
    <col min="2" max="2" width="12" style="66" customWidth="1"/>
    <col min="3" max="3" width="31.7109375" style="66" customWidth="1"/>
    <col min="4" max="4" width="20.28515625" style="66" customWidth="1"/>
    <col min="5" max="5" width="10.42578125" style="66" customWidth="1"/>
    <col min="6" max="7" width="14.85546875" style="66" bestFit="1" customWidth="1"/>
    <col min="8" max="9" width="10.5703125" style="66" hidden="1" customWidth="1"/>
    <col min="10" max="10" width="11.5703125" style="66" hidden="1" customWidth="1"/>
    <col min="11" max="11" width="12.42578125" style="66" hidden="1" customWidth="1"/>
    <col min="12" max="12" width="10.140625" style="66" hidden="1" customWidth="1"/>
    <col min="13" max="13" width="10.5703125" style="66" hidden="1" customWidth="1"/>
    <col min="14" max="15" width="11.140625" style="66" hidden="1" customWidth="1"/>
    <col min="16" max="17" width="10.5703125" style="66" hidden="1" customWidth="1"/>
    <col min="18" max="18" width="12" style="66" hidden="1" customWidth="1"/>
    <col min="19" max="19" width="11.140625" style="66" hidden="1" customWidth="1"/>
    <col min="20" max="22" width="10.5703125" style="66" hidden="1" customWidth="1"/>
    <col min="23" max="23" width="11.140625" style="66" hidden="1" customWidth="1"/>
    <col min="24" max="24" width="10.5703125" style="66" hidden="1" customWidth="1"/>
    <col min="25" max="25" width="10.85546875" style="66" hidden="1" customWidth="1"/>
    <col min="26" max="26" width="10" style="66" customWidth="1"/>
    <col min="27" max="27" width="10.28515625" style="66" customWidth="1"/>
    <col min="28" max="28" width="10.85546875" style="66" hidden="1" customWidth="1"/>
    <col min="29" max="31" width="6.7109375" style="66" customWidth="1"/>
    <col min="32" max="32" width="28.42578125" style="66" customWidth="1"/>
    <col min="33" max="256" width="11.42578125" style="66"/>
    <col min="257" max="257" width="5.42578125" style="66" customWidth="1"/>
    <col min="258" max="258" width="12" style="66" customWidth="1"/>
    <col min="259" max="259" width="31.7109375" style="66" customWidth="1"/>
    <col min="260" max="260" width="10.42578125" style="66" customWidth="1"/>
    <col min="261" max="261" width="7.7109375" style="66" customWidth="1"/>
    <col min="262" max="263" width="14.85546875" style="66" bestFit="1" customWidth="1"/>
    <col min="264" max="281" width="0" style="66" hidden="1" customWidth="1"/>
    <col min="282" max="282" width="10" style="66" customWidth="1"/>
    <col min="283" max="283" width="10.28515625" style="66" customWidth="1"/>
    <col min="284" max="284" width="0" style="66" hidden="1" customWidth="1"/>
    <col min="285" max="287" width="6.7109375" style="66" customWidth="1"/>
    <col min="288" max="288" width="36.5703125" style="66" customWidth="1"/>
    <col min="289" max="512" width="11.42578125" style="66"/>
    <col min="513" max="513" width="5.42578125" style="66" customWidth="1"/>
    <col min="514" max="514" width="12" style="66" customWidth="1"/>
    <col min="515" max="515" width="31.7109375" style="66" customWidth="1"/>
    <col min="516" max="516" width="10.42578125" style="66" customWidth="1"/>
    <col min="517" max="517" width="7.7109375" style="66" customWidth="1"/>
    <col min="518" max="519" width="14.85546875" style="66" bestFit="1" customWidth="1"/>
    <col min="520" max="537" width="0" style="66" hidden="1" customWidth="1"/>
    <col min="538" max="538" width="10" style="66" customWidth="1"/>
    <col min="539" max="539" width="10.28515625" style="66" customWidth="1"/>
    <col min="540" max="540" width="0" style="66" hidden="1" customWidth="1"/>
    <col min="541" max="543" width="6.7109375" style="66" customWidth="1"/>
    <col min="544" max="544" width="36.5703125" style="66" customWidth="1"/>
    <col min="545" max="768" width="11.42578125" style="66"/>
    <col min="769" max="769" width="5.42578125" style="66" customWidth="1"/>
    <col min="770" max="770" width="12" style="66" customWidth="1"/>
    <col min="771" max="771" width="31.7109375" style="66" customWidth="1"/>
    <col min="772" max="772" width="10.42578125" style="66" customWidth="1"/>
    <col min="773" max="773" width="7.7109375" style="66" customWidth="1"/>
    <col min="774" max="775" width="14.85546875" style="66" bestFit="1" customWidth="1"/>
    <col min="776" max="793" width="0" style="66" hidden="1" customWidth="1"/>
    <col min="794" max="794" width="10" style="66" customWidth="1"/>
    <col min="795" max="795" width="10.28515625" style="66" customWidth="1"/>
    <col min="796" max="796" width="0" style="66" hidden="1" customWidth="1"/>
    <col min="797" max="799" width="6.7109375" style="66" customWidth="1"/>
    <col min="800" max="800" width="36.5703125" style="66" customWidth="1"/>
    <col min="801" max="1024" width="11.42578125" style="66"/>
    <col min="1025" max="1025" width="5.42578125" style="66" customWidth="1"/>
    <col min="1026" max="1026" width="12" style="66" customWidth="1"/>
    <col min="1027" max="1027" width="31.7109375" style="66" customWidth="1"/>
    <col min="1028" max="1028" width="10.42578125" style="66" customWidth="1"/>
    <col min="1029" max="1029" width="7.7109375" style="66" customWidth="1"/>
    <col min="1030" max="1031" width="14.85546875" style="66" bestFit="1" customWidth="1"/>
    <col min="1032" max="1049" width="0" style="66" hidden="1" customWidth="1"/>
    <col min="1050" max="1050" width="10" style="66" customWidth="1"/>
    <col min="1051" max="1051" width="10.28515625" style="66" customWidth="1"/>
    <col min="1052" max="1052" width="0" style="66" hidden="1" customWidth="1"/>
    <col min="1053" max="1055" width="6.7109375" style="66" customWidth="1"/>
    <col min="1056" max="1056" width="36.5703125" style="66" customWidth="1"/>
    <col min="1057" max="1280" width="11.42578125" style="66"/>
    <col min="1281" max="1281" width="5.42578125" style="66" customWidth="1"/>
    <col min="1282" max="1282" width="12" style="66" customWidth="1"/>
    <col min="1283" max="1283" width="31.7109375" style="66" customWidth="1"/>
    <col min="1284" max="1284" width="10.42578125" style="66" customWidth="1"/>
    <col min="1285" max="1285" width="7.7109375" style="66" customWidth="1"/>
    <col min="1286" max="1287" width="14.85546875" style="66" bestFit="1" customWidth="1"/>
    <col min="1288" max="1305" width="0" style="66" hidden="1" customWidth="1"/>
    <col min="1306" max="1306" width="10" style="66" customWidth="1"/>
    <col min="1307" max="1307" width="10.28515625" style="66" customWidth="1"/>
    <col min="1308" max="1308" width="0" style="66" hidden="1" customWidth="1"/>
    <col min="1309" max="1311" width="6.7109375" style="66" customWidth="1"/>
    <col min="1312" max="1312" width="36.5703125" style="66" customWidth="1"/>
    <col min="1313" max="1536" width="11.42578125" style="66"/>
    <col min="1537" max="1537" width="5.42578125" style="66" customWidth="1"/>
    <col min="1538" max="1538" width="12" style="66" customWidth="1"/>
    <col min="1539" max="1539" width="31.7109375" style="66" customWidth="1"/>
    <col min="1540" max="1540" width="10.42578125" style="66" customWidth="1"/>
    <col min="1541" max="1541" width="7.7109375" style="66" customWidth="1"/>
    <col min="1542" max="1543" width="14.85546875" style="66" bestFit="1" customWidth="1"/>
    <col min="1544" max="1561" width="0" style="66" hidden="1" customWidth="1"/>
    <col min="1562" max="1562" width="10" style="66" customWidth="1"/>
    <col min="1563" max="1563" width="10.28515625" style="66" customWidth="1"/>
    <col min="1564" max="1564" width="0" style="66" hidden="1" customWidth="1"/>
    <col min="1565" max="1567" width="6.7109375" style="66" customWidth="1"/>
    <col min="1568" max="1568" width="36.5703125" style="66" customWidth="1"/>
    <col min="1569" max="1792" width="11.42578125" style="66"/>
    <col min="1793" max="1793" width="5.42578125" style="66" customWidth="1"/>
    <col min="1794" max="1794" width="12" style="66" customWidth="1"/>
    <col min="1795" max="1795" width="31.7109375" style="66" customWidth="1"/>
    <col min="1796" max="1796" width="10.42578125" style="66" customWidth="1"/>
    <col min="1797" max="1797" width="7.7109375" style="66" customWidth="1"/>
    <col min="1798" max="1799" width="14.85546875" style="66" bestFit="1" customWidth="1"/>
    <col min="1800" max="1817" width="0" style="66" hidden="1" customWidth="1"/>
    <col min="1818" max="1818" width="10" style="66" customWidth="1"/>
    <col min="1819" max="1819" width="10.28515625" style="66" customWidth="1"/>
    <col min="1820" max="1820" width="0" style="66" hidden="1" customWidth="1"/>
    <col min="1821" max="1823" width="6.7109375" style="66" customWidth="1"/>
    <col min="1824" max="1824" width="36.5703125" style="66" customWidth="1"/>
    <col min="1825" max="2048" width="11.42578125" style="66"/>
    <col min="2049" max="2049" width="5.42578125" style="66" customWidth="1"/>
    <col min="2050" max="2050" width="12" style="66" customWidth="1"/>
    <col min="2051" max="2051" width="31.7109375" style="66" customWidth="1"/>
    <col min="2052" max="2052" width="10.42578125" style="66" customWidth="1"/>
    <col min="2053" max="2053" width="7.7109375" style="66" customWidth="1"/>
    <col min="2054" max="2055" width="14.85546875" style="66" bestFit="1" customWidth="1"/>
    <col min="2056" max="2073" width="0" style="66" hidden="1" customWidth="1"/>
    <col min="2074" max="2074" width="10" style="66" customWidth="1"/>
    <col min="2075" max="2075" width="10.28515625" style="66" customWidth="1"/>
    <col min="2076" max="2076" width="0" style="66" hidden="1" customWidth="1"/>
    <col min="2077" max="2079" width="6.7109375" style="66" customWidth="1"/>
    <col min="2080" max="2080" width="36.5703125" style="66" customWidth="1"/>
    <col min="2081" max="2304" width="11.42578125" style="66"/>
    <col min="2305" max="2305" width="5.42578125" style="66" customWidth="1"/>
    <col min="2306" max="2306" width="12" style="66" customWidth="1"/>
    <col min="2307" max="2307" width="31.7109375" style="66" customWidth="1"/>
    <col min="2308" max="2308" width="10.42578125" style="66" customWidth="1"/>
    <col min="2309" max="2309" width="7.7109375" style="66" customWidth="1"/>
    <col min="2310" max="2311" width="14.85546875" style="66" bestFit="1" customWidth="1"/>
    <col min="2312" max="2329" width="0" style="66" hidden="1" customWidth="1"/>
    <col min="2330" max="2330" width="10" style="66" customWidth="1"/>
    <col min="2331" max="2331" width="10.28515625" style="66" customWidth="1"/>
    <col min="2332" max="2332" width="0" style="66" hidden="1" customWidth="1"/>
    <col min="2333" max="2335" width="6.7109375" style="66" customWidth="1"/>
    <col min="2336" max="2336" width="36.5703125" style="66" customWidth="1"/>
    <col min="2337" max="2560" width="11.42578125" style="66"/>
    <col min="2561" max="2561" width="5.42578125" style="66" customWidth="1"/>
    <col min="2562" max="2562" width="12" style="66" customWidth="1"/>
    <col min="2563" max="2563" width="31.7109375" style="66" customWidth="1"/>
    <col min="2564" max="2564" width="10.42578125" style="66" customWidth="1"/>
    <col min="2565" max="2565" width="7.7109375" style="66" customWidth="1"/>
    <col min="2566" max="2567" width="14.85546875" style="66" bestFit="1" customWidth="1"/>
    <col min="2568" max="2585" width="0" style="66" hidden="1" customWidth="1"/>
    <col min="2586" max="2586" width="10" style="66" customWidth="1"/>
    <col min="2587" max="2587" width="10.28515625" style="66" customWidth="1"/>
    <col min="2588" max="2588" width="0" style="66" hidden="1" customWidth="1"/>
    <col min="2589" max="2591" width="6.7109375" style="66" customWidth="1"/>
    <col min="2592" max="2592" width="36.5703125" style="66" customWidth="1"/>
    <col min="2593" max="2816" width="11.42578125" style="66"/>
    <col min="2817" max="2817" width="5.42578125" style="66" customWidth="1"/>
    <col min="2818" max="2818" width="12" style="66" customWidth="1"/>
    <col min="2819" max="2819" width="31.7109375" style="66" customWidth="1"/>
    <col min="2820" max="2820" width="10.42578125" style="66" customWidth="1"/>
    <col min="2821" max="2821" width="7.7109375" style="66" customWidth="1"/>
    <col min="2822" max="2823" width="14.85546875" style="66" bestFit="1" customWidth="1"/>
    <col min="2824" max="2841" width="0" style="66" hidden="1" customWidth="1"/>
    <col min="2842" max="2842" width="10" style="66" customWidth="1"/>
    <col min="2843" max="2843" width="10.28515625" style="66" customWidth="1"/>
    <col min="2844" max="2844" width="0" style="66" hidden="1" customWidth="1"/>
    <col min="2845" max="2847" width="6.7109375" style="66" customWidth="1"/>
    <col min="2848" max="2848" width="36.5703125" style="66" customWidth="1"/>
    <col min="2849" max="3072" width="11.42578125" style="66"/>
    <col min="3073" max="3073" width="5.42578125" style="66" customWidth="1"/>
    <col min="3074" max="3074" width="12" style="66" customWidth="1"/>
    <col min="3075" max="3075" width="31.7109375" style="66" customWidth="1"/>
    <col min="3076" max="3076" width="10.42578125" style="66" customWidth="1"/>
    <col min="3077" max="3077" width="7.7109375" style="66" customWidth="1"/>
    <col min="3078" max="3079" width="14.85546875" style="66" bestFit="1" customWidth="1"/>
    <col min="3080" max="3097" width="0" style="66" hidden="1" customWidth="1"/>
    <col min="3098" max="3098" width="10" style="66" customWidth="1"/>
    <col min="3099" max="3099" width="10.28515625" style="66" customWidth="1"/>
    <col min="3100" max="3100" width="0" style="66" hidden="1" customWidth="1"/>
    <col min="3101" max="3103" width="6.7109375" style="66" customWidth="1"/>
    <col min="3104" max="3104" width="36.5703125" style="66" customWidth="1"/>
    <col min="3105" max="3328" width="11.42578125" style="66"/>
    <col min="3329" max="3329" width="5.42578125" style="66" customWidth="1"/>
    <col min="3330" max="3330" width="12" style="66" customWidth="1"/>
    <col min="3331" max="3331" width="31.7109375" style="66" customWidth="1"/>
    <col min="3332" max="3332" width="10.42578125" style="66" customWidth="1"/>
    <col min="3333" max="3333" width="7.7109375" style="66" customWidth="1"/>
    <col min="3334" max="3335" width="14.85546875" style="66" bestFit="1" customWidth="1"/>
    <col min="3336" max="3353" width="0" style="66" hidden="1" customWidth="1"/>
    <col min="3354" max="3354" width="10" style="66" customWidth="1"/>
    <col min="3355" max="3355" width="10.28515625" style="66" customWidth="1"/>
    <col min="3356" max="3356" width="0" style="66" hidden="1" customWidth="1"/>
    <col min="3357" max="3359" width="6.7109375" style="66" customWidth="1"/>
    <col min="3360" max="3360" width="36.5703125" style="66" customWidth="1"/>
    <col min="3361" max="3584" width="11.42578125" style="66"/>
    <col min="3585" max="3585" width="5.42578125" style="66" customWidth="1"/>
    <col min="3586" max="3586" width="12" style="66" customWidth="1"/>
    <col min="3587" max="3587" width="31.7109375" style="66" customWidth="1"/>
    <col min="3588" max="3588" width="10.42578125" style="66" customWidth="1"/>
    <col min="3589" max="3589" width="7.7109375" style="66" customWidth="1"/>
    <col min="3590" max="3591" width="14.85546875" style="66" bestFit="1" customWidth="1"/>
    <col min="3592" max="3609" width="0" style="66" hidden="1" customWidth="1"/>
    <col min="3610" max="3610" width="10" style="66" customWidth="1"/>
    <col min="3611" max="3611" width="10.28515625" style="66" customWidth="1"/>
    <col min="3612" max="3612" width="0" style="66" hidden="1" customWidth="1"/>
    <col min="3613" max="3615" width="6.7109375" style="66" customWidth="1"/>
    <col min="3616" max="3616" width="36.5703125" style="66" customWidth="1"/>
    <col min="3617" max="3840" width="11.42578125" style="66"/>
    <col min="3841" max="3841" width="5.42578125" style="66" customWidth="1"/>
    <col min="3842" max="3842" width="12" style="66" customWidth="1"/>
    <col min="3843" max="3843" width="31.7109375" style="66" customWidth="1"/>
    <col min="3844" max="3844" width="10.42578125" style="66" customWidth="1"/>
    <col min="3845" max="3845" width="7.7109375" style="66" customWidth="1"/>
    <col min="3846" max="3847" width="14.85546875" style="66" bestFit="1" customWidth="1"/>
    <col min="3848" max="3865" width="0" style="66" hidden="1" customWidth="1"/>
    <col min="3866" max="3866" width="10" style="66" customWidth="1"/>
    <col min="3867" max="3867" width="10.28515625" style="66" customWidth="1"/>
    <col min="3868" max="3868" width="0" style="66" hidden="1" customWidth="1"/>
    <col min="3869" max="3871" width="6.7109375" style="66" customWidth="1"/>
    <col min="3872" max="3872" width="36.5703125" style="66" customWidth="1"/>
    <col min="3873" max="4096" width="11.42578125" style="66"/>
    <col min="4097" max="4097" width="5.42578125" style="66" customWidth="1"/>
    <col min="4098" max="4098" width="12" style="66" customWidth="1"/>
    <col min="4099" max="4099" width="31.7109375" style="66" customWidth="1"/>
    <col min="4100" max="4100" width="10.42578125" style="66" customWidth="1"/>
    <col min="4101" max="4101" width="7.7109375" style="66" customWidth="1"/>
    <col min="4102" max="4103" width="14.85546875" style="66" bestFit="1" customWidth="1"/>
    <col min="4104" max="4121" width="0" style="66" hidden="1" customWidth="1"/>
    <col min="4122" max="4122" width="10" style="66" customWidth="1"/>
    <col min="4123" max="4123" width="10.28515625" style="66" customWidth="1"/>
    <col min="4124" max="4124" width="0" style="66" hidden="1" customWidth="1"/>
    <col min="4125" max="4127" width="6.7109375" style="66" customWidth="1"/>
    <col min="4128" max="4128" width="36.5703125" style="66" customWidth="1"/>
    <col min="4129" max="4352" width="11.42578125" style="66"/>
    <col min="4353" max="4353" width="5.42578125" style="66" customWidth="1"/>
    <col min="4354" max="4354" width="12" style="66" customWidth="1"/>
    <col min="4355" max="4355" width="31.7109375" style="66" customWidth="1"/>
    <col min="4356" max="4356" width="10.42578125" style="66" customWidth="1"/>
    <col min="4357" max="4357" width="7.7109375" style="66" customWidth="1"/>
    <col min="4358" max="4359" width="14.85546875" style="66" bestFit="1" customWidth="1"/>
    <col min="4360" max="4377" width="0" style="66" hidden="1" customWidth="1"/>
    <col min="4378" max="4378" width="10" style="66" customWidth="1"/>
    <col min="4379" max="4379" width="10.28515625" style="66" customWidth="1"/>
    <col min="4380" max="4380" width="0" style="66" hidden="1" customWidth="1"/>
    <col min="4381" max="4383" width="6.7109375" style="66" customWidth="1"/>
    <col min="4384" max="4384" width="36.5703125" style="66" customWidth="1"/>
    <col min="4385" max="4608" width="11.42578125" style="66"/>
    <col min="4609" max="4609" width="5.42578125" style="66" customWidth="1"/>
    <col min="4610" max="4610" width="12" style="66" customWidth="1"/>
    <col min="4611" max="4611" width="31.7109375" style="66" customWidth="1"/>
    <col min="4612" max="4612" width="10.42578125" style="66" customWidth="1"/>
    <col min="4613" max="4613" width="7.7109375" style="66" customWidth="1"/>
    <col min="4614" max="4615" width="14.85546875" style="66" bestFit="1" customWidth="1"/>
    <col min="4616" max="4633" width="0" style="66" hidden="1" customWidth="1"/>
    <col min="4634" max="4634" width="10" style="66" customWidth="1"/>
    <col min="4635" max="4635" width="10.28515625" style="66" customWidth="1"/>
    <col min="4636" max="4636" width="0" style="66" hidden="1" customWidth="1"/>
    <col min="4637" max="4639" width="6.7109375" style="66" customWidth="1"/>
    <col min="4640" max="4640" width="36.5703125" style="66" customWidth="1"/>
    <col min="4641" max="4864" width="11.42578125" style="66"/>
    <col min="4865" max="4865" width="5.42578125" style="66" customWidth="1"/>
    <col min="4866" max="4866" width="12" style="66" customWidth="1"/>
    <col min="4867" max="4867" width="31.7109375" style="66" customWidth="1"/>
    <col min="4868" max="4868" width="10.42578125" style="66" customWidth="1"/>
    <col min="4869" max="4869" width="7.7109375" style="66" customWidth="1"/>
    <col min="4870" max="4871" width="14.85546875" style="66" bestFit="1" customWidth="1"/>
    <col min="4872" max="4889" width="0" style="66" hidden="1" customWidth="1"/>
    <col min="4890" max="4890" width="10" style="66" customWidth="1"/>
    <col min="4891" max="4891" width="10.28515625" style="66" customWidth="1"/>
    <col min="4892" max="4892" width="0" style="66" hidden="1" customWidth="1"/>
    <col min="4893" max="4895" width="6.7109375" style="66" customWidth="1"/>
    <col min="4896" max="4896" width="36.5703125" style="66" customWidth="1"/>
    <col min="4897" max="5120" width="11.42578125" style="66"/>
    <col min="5121" max="5121" width="5.42578125" style="66" customWidth="1"/>
    <col min="5122" max="5122" width="12" style="66" customWidth="1"/>
    <col min="5123" max="5123" width="31.7109375" style="66" customWidth="1"/>
    <col min="5124" max="5124" width="10.42578125" style="66" customWidth="1"/>
    <col min="5125" max="5125" width="7.7109375" style="66" customWidth="1"/>
    <col min="5126" max="5127" width="14.85546875" style="66" bestFit="1" customWidth="1"/>
    <col min="5128" max="5145" width="0" style="66" hidden="1" customWidth="1"/>
    <col min="5146" max="5146" width="10" style="66" customWidth="1"/>
    <col min="5147" max="5147" width="10.28515625" style="66" customWidth="1"/>
    <col min="5148" max="5148" width="0" style="66" hidden="1" customWidth="1"/>
    <col min="5149" max="5151" width="6.7109375" style="66" customWidth="1"/>
    <col min="5152" max="5152" width="36.5703125" style="66" customWidth="1"/>
    <col min="5153" max="5376" width="11.42578125" style="66"/>
    <col min="5377" max="5377" width="5.42578125" style="66" customWidth="1"/>
    <col min="5378" max="5378" width="12" style="66" customWidth="1"/>
    <col min="5379" max="5379" width="31.7109375" style="66" customWidth="1"/>
    <col min="5380" max="5380" width="10.42578125" style="66" customWidth="1"/>
    <col min="5381" max="5381" width="7.7109375" style="66" customWidth="1"/>
    <col min="5382" max="5383" width="14.85546875" style="66" bestFit="1" customWidth="1"/>
    <col min="5384" max="5401" width="0" style="66" hidden="1" customWidth="1"/>
    <col min="5402" max="5402" width="10" style="66" customWidth="1"/>
    <col min="5403" max="5403" width="10.28515625" style="66" customWidth="1"/>
    <col min="5404" max="5404" width="0" style="66" hidden="1" customWidth="1"/>
    <col min="5405" max="5407" width="6.7109375" style="66" customWidth="1"/>
    <col min="5408" max="5408" width="36.5703125" style="66" customWidth="1"/>
    <col min="5409" max="5632" width="11.42578125" style="66"/>
    <col min="5633" max="5633" width="5.42578125" style="66" customWidth="1"/>
    <col min="5634" max="5634" width="12" style="66" customWidth="1"/>
    <col min="5635" max="5635" width="31.7109375" style="66" customWidth="1"/>
    <col min="5636" max="5636" width="10.42578125" style="66" customWidth="1"/>
    <col min="5637" max="5637" width="7.7109375" style="66" customWidth="1"/>
    <col min="5638" max="5639" width="14.85546875" style="66" bestFit="1" customWidth="1"/>
    <col min="5640" max="5657" width="0" style="66" hidden="1" customWidth="1"/>
    <col min="5658" max="5658" width="10" style="66" customWidth="1"/>
    <col min="5659" max="5659" width="10.28515625" style="66" customWidth="1"/>
    <col min="5660" max="5660" width="0" style="66" hidden="1" customWidth="1"/>
    <col min="5661" max="5663" width="6.7109375" style="66" customWidth="1"/>
    <col min="5664" max="5664" width="36.5703125" style="66" customWidth="1"/>
    <col min="5665" max="5888" width="11.42578125" style="66"/>
    <col min="5889" max="5889" width="5.42578125" style="66" customWidth="1"/>
    <col min="5890" max="5890" width="12" style="66" customWidth="1"/>
    <col min="5891" max="5891" width="31.7109375" style="66" customWidth="1"/>
    <col min="5892" max="5892" width="10.42578125" style="66" customWidth="1"/>
    <col min="5893" max="5893" width="7.7109375" style="66" customWidth="1"/>
    <col min="5894" max="5895" width="14.85546875" style="66" bestFit="1" customWidth="1"/>
    <col min="5896" max="5913" width="0" style="66" hidden="1" customWidth="1"/>
    <col min="5914" max="5914" width="10" style="66" customWidth="1"/>
    <col min="5915" max="5915" width="10.28515625" style="66" customWidth="1"/>
    <col min="5916" max="5916" width="0" style="66" hidden="1" customWidth="1"/>
    <col min="5917" max="5919" width="6.7109375" style="66" customWidth="1"/>
    <col min="5920" max="5920" width="36.5703125" style="66" customWidth="1"/>
    <col min="5921" max="6144" width="11.42578125" style="66"/>
    <col min="6145" max="6145" width="5.42578125" style="66" customWidth="1"/>
    <col min="6146" max="6146" width="12" style="66" customWidth="1"/>
    <col min="6147" max="6147" width="31.7109375" style="66" customWidth="1"/>
    <col min="6148" max="6148" width="10.42578125" style="66" customWidth="1"/>
    <col min="6149" max="6149" width="7.7109375" style="66" customWidth="1"/>
    <col min="6150" max="6151" width="14.85546875" style="66" bestFit="1" customWidth="1"/>
    <col min="6152" max="6169" width="0" style="66" hidden="1" customWidth="1"/>
    <col min="6170" max="6170" width="10" style="66" customWidth="1"/>
    <col min="6171" max="6171" width="10.28515625" style="66" customWidth="1"/>
    <col min="6172" max="6172" width="0" style="66" hidden="1" customWidth="1"/>
    <col min="6173" max="6175" width="6.7109375" style="66" customWidth="1"/>
    <col min="6176" max="6176" width="36.5703125" style="66" customWidth="1"/>
    <col min="6177" max="6400" width="11.42578125" style="66"/>
    <col min="6401" max="6401" width="5.42578125" style="66" customWidth="1"/>
    <col min="6402" max="6402" width="12" style="66" customWidth="1"/>
    <col min="6403" max="6403" width="31.7109375" style="66" customWidth="1"/>
    <col min="6404" max="6404" width="10.42578125" style="66" customWidth="1"/>
    <col min="6405" max="6405" width="7.7109375" style="66" customWidth="1"/>
    <col min="6406" max="6407" width="14.85546875" style="66" bestFit="1" customWidth="1"/>
    <col min="6408" max="6425" width="0" style="66" hidden="1" customWidth="1"/>
    <col min="6426" max="6426" width="10" style="66" customWidth="1"/>
    <col min="6427" max="6427" width="10.28515625" style="66" customWidth="1"/>
    <col min="6428" max="6428" width="0" style="66" hidden="1" customWidth="1"/>
    <col min="6429" max="6431" width="6.7109375" style="66" customWidth="1"/>
    <col min="6432" max="6432" width="36.5703125" style="66" customWidth="1"/>
    <col min="6433" max="6656" width="11.42578125" style="66"/>
    <col min="6657" max="6657" width="5.42578125" style="66" customWidth="1"/>
    <col min="6658" max="6658" width="12" style="66" customWidth="1"/>
    <col min="6659" max="6659" width="31.7109375" style="66" customWidth="1"/>
    <col min="6660" max="6660" width="10.42578125" style="66" customWidth="1"/>
    <col min="6661" max="6661" width="7.7109375" style="66" customWidth="1"/>
    <col min="6662" max="6663" width="14.85546875" style="66" bestFit="1" customWidth="1"/>
    <col min="6664" max="6681" width="0" style="66" hidden="1" customWidth="1"/>
    <col min="6682" max="6682" width="10" style="66" customWidth="1"/>
    <col min="6683" max="6683" width="10.28515625" style="66" customWidth="1"/>
    <col min="6684" max="6684" width="0" style="66" hidden="1" customWidth="1"/>
    <col min="6685" max="6687" width="6.7109375" style="66" customWidth="1"/>
    <col min="6688" max="6688" width="36.5703125" style="66" customWidth="1"/>
    <col min="6689" max="6912" width="11.42578125" style="66"/>
    <col min="6913" max="6913" width="5.42578125" style="66" customWidth="1"/>
    <col min="6914" max="6914" width="12" style="66" customWidth="1"/>
    <col min="6915" max="6915" width="31.7109375" style="66" customWidth="1"/>
    <col min="6916" max="6916" width="10.42578125" style="66" customWidth="1"/>
    <col min="6917" max="6917" width="7.7109375" style="66" customWidth="1"/>
    <col min="6918" max="6919" width="14.85546875" style="66" bestFit="1" customWidth="1"/>
    <col min="6920" max="6937" width="0" style="66" hidden="1" customWidth="1"/>
    <col min="6938" max="6938" width="10" style="66" customWidth="1"/>
    <col min="6939" max="6939" width="10.28515625" style="66" customWidth="1"/>
    <col min="6940" max="6940" width="0" style="66" hidden="1" customWidth="1"/>
    <col min="6941" max="6943" width="6.7109375" style="66" customWidth="1"/>
    <col min="6944" max="6944" width="36.5703125" style="66" customWidth="1"/>
    <col min="6945" max="7168" width="11.42578125" style="66"/>
    <col min="7169" max="7169" width="5.42578125" style="66" customWidth="1"/>
    <col min="7170" max="7170" width="12" style="66" customWidth="1"/>
    <col min="7171" max="7171" width="31.7109375" style="66" customWidth="1"/>
    <col min="7172" max="7172" width="10.42578125" style="66" customWidth="1"/>
    <col min="7173" max="7173" width="7.7109375" style="66" customWidth="1"/>
    <col min="7174" max="7175" width="14.85546875" style="66" bestFit="1" customWidth="1"/>
    <col min="7176" max="7193" width="0" style="66" hidden="1" customWidth="1"/>
    <col min="7194" max="7194" width="10" style="66" customWidth="1"/>
    <col min="7195" max="7195" width="10.28515625" style="66" customWidth="1"/>
    <col min="7196" max="7196" width="0" style="66" hidden="1" customWidth="1"/>
    <col min="7197" max="7199" width="6.7109375" style="66" customWidth="1"/>
    <col min="7200" max="7200" width="36.5703125" style="66" customWidth="1"/>
    <col min="7201" max="7424" width="11.42578125" style="66"/>
    <col min="7425" max="7425" width="5.42578125" style="66" customWidth="1"/>
    <col min="7426" max="7426" width="12" style="66" customWidth="1"/>
    <col min="7427" max="7427" width="31.7109375" style="66" customWidth="1"/>
    <col min="7428" max="7428" width="10.42578125" style="66" customWidth="1"/>
    <col min="7429" max="7429" width="7.7109375" style="66" customWidth="1"/>
    <col min="7430" max="7431" width="14.85546875" style="66" bestFit="1" customWidth="1"/>
    <col min="7432" max="7449" width="0" style="66" hidden="1" customWidth="1"/>
    <col min="7450" max="7450" width="10" style="66" customWidth="1"/>
    <col min="7451" max="7451" width="10.28515625" style="66" customWidth="1"/>
    <col min="7452" max="7452" width="0" style="66" hidden="1" customWidth="1"/>
    <col min="7453" max="7455" width="6.7109375" style="66" customWidth="1"/>
    <col min="7456" max="7456" width="36.5703125" style="66" customWidth="1"/>
    <col min="7457" max="7680" width="11.42578125" style="66"/>
    <col min="7681" max="7681" width="5.42578125" style="66" customWidth="1"/>
    <col min="7682" max="7682" width="12" style="66" customWidth="1"/>
    <col min="7683" max="7683" width="31.7109375" style="66" customWidth="1"/>
    <col min="7684" max="7684" width="10.42578125" style="66" customWidth="1"/>
    <col min="7685" max="7685" width="7.7109375" style="66" customWidth="1"/>
    <col min="7686" max="7687" width="14.85546875" style="66" bestFit="1" customWidth="1"/>
    <col min="7688" max="7705" width="0" style="66" hidden="1" customWidth="1"/>
    <col min="7706" max="7706" width="10" style="66" customWidth="1"/>
    <col min="7707" max="7707" width="10.28515625" style="66" customWidth="1"/>
    <col min="7708" max="7708" width="0" style="66" hidden="1" customWidth="1"/>
    <col min="7709" max="7711" width="6.7109375" style="66" customWidth="1"/>
    <col min="7712" max="7712" width="36.5703125" style="66" customWidth="1"/>
    <col min="7713" max="7936" width="11.42578125" style="66"/>
    <col min="7937" max="7937" width="5.42578125" style="66" customWidth="1"/>
    <col min="7938" max="7938" width="12" style="66" customWidth="1"/>
    <col min="7939" max="7939" width="31.7109375" style="66" customWidth="1"/>
    <col min="7940" max="7940" width="10.42578125" style="66" customWidth="1"/>
    <col min="7941" max="7941" width="7.7109375" style="66" customWidth="1"/>
    <col min="7942" max="7943" width="14.85546875" style="66" bestFit="1" customWidth="1"/>
    <col min="7944" max="7961" width="0" style="66" hidden="1" customWidth="1"/>
    <col min="7962" max="7962" width="10" style="66" customWidth="1"/>
    <col min="7963" max="7963" width="10.28515625" style="66" customWidth="1"/>
    <col min="7964" max="7964" width="0" style="66" hidden="1" customWidth="1"/>
    <col min="7965" max="7967" width="6.7109375" style="66" customWidth="1"/>
    <col min="7968" max="7968" width="36.5703125" style="66" customWidth="1"/>
    <col min="7969" max="8192" width="11.42578125" style="66"/>
    <col min="8193" max="8193" width="5.42578125" style="66" customWidth="1"/>
    <col min="8194" max="8194" width="12" style="66" customWidth="1"/>
    <col min="8195" max="8195" width="31.7109375" style="66" customWidth="1"/>
    <col min="8196" max="8196" width="10.42578125" style="66" customWidth="1"/>
    <col min="8197" max="8197" width="7.7109375" style="66" customWidth="1"/>
    <col min="8198" max="8199" width="14.85546875" style="66" bestFit="1" customWidth="1"/>
    <col min="8200" max="8217" width="0" style="66" hidden="1" customWidth="1"/>
    <col min="8218" max="8218" width="10" style="66" customWidth="1"/>
    <col min="8219" max="8219" width="10.28515625" style="66" customWidth="1"/>
    <col min="8220" max="8220" width="0" style="66" hidden="1" customWidth="1"/>
    <col min="8221" max="8223" width="6.7109375" style="66" customWidth="1"/>
    <col min="8224" max="8224" width="36.5703125" style="66" customWidth="1"/>
    <col min="8225" max="8448" width="11.42578125" style="66"/>
    <col min="8449" max="8449" width="5.42578125" style="66" customWidth="1"/>
    <col min="8450" max="8450" width="12" style="66" customWidth="1"/>
    <col min="8451" max="8451" width="31.7109375" style="66" customWidth="1"/>
    <col min="8452" max="8452" width="10.42578125" style="66" customWidth="1"/>
    <col min="8453" max="8453" width="7.7109375" style="66" customWidth="1"/>
    <col min="8454" max="8455" width="14.85546875" style="66" bestFit="1" customWidth="1"/>
    <col min="8456" max="8473" width="0" style="66" hidden="1" customWidth="1"/>
    <col min="8474" max="8474" width="10" style="66" customWidth="1"/>
    <col min="8475" max="8475" width="10.28515625" style="66" customWidth="1"/>
    <col min="8476" max="8476" width="0" style="66" hidden="1" customWidth="1"/>
    <col min="8477" max="8479" width="6.7109375" style="66" customWidth="1"/>
    <col min="8480" max="8480" width="36.5703125" style="66" customWidth="1"/>
    <col min="8481" max="8704" width="11.42578125" style="66"/>
    <col min="8705" max="8705" width="5.42578125" style="66" customWidth="1"/>
    <col min="8706" max="8706" width="12" style="66" customWidth="1"/>
    <col min="8707" max="8707" width="31.7109375" style="66" customWidth="1"/>
    <col min="8708" max="8708" width="10.42578125" style="66" customWidth="1"/>
    <col min="8709" max="8709" width="7.7109375" style="66" customWidth="1"/>
    <col min="8710" max="8711" width="14.85546875" style="66" bestFit="1" customWidth="1"/>
    <col min="8712" max="8729" width="0" style="66" hidden="1" customWidth="1"/>
    <col min="8730" max="8730" width="10" style="66" customWidth="1"/>
    <col min="8731" max="8731" width="10.28515625" style="66" customWidth="1"/>
    <col min="8732" max="8732" width="0" style="66" hidden="1" customWidth="1"/>
    <col min="8733" max="8735" width="6.7109375" style="66" customWidth="1"/>
    <col min="8736" max="8736" width="36.5703125" style="66" customWidth="1"/>
    <col min="8737" max="8960" width="11.42578125" style="66"/>
    <col min="8961" max="8961" width="5.42578125" style="66" customWidth="1"/>
    <col min="8962" max="8962" width="12" style="66" customWidth="1"/>
    <col min="8963" max="8963" width="31.7109375" style="66" customWidth="1"/>
    <col min="8964" max="8964" width="10.42578125" style="66" customWidth="1"/>
    <col min="8965" max="8965" width="7.7109375" style="66" customWidth="1"/>
    <col min="8966" max="8967" width="14.85546875" style="66" bestFit="1" customWidth="1"/>
    <col min="8968" max="8985" width="0" style="66" hidden="1" customWidth="1"/>
    <col min="8986" max="8986" width="10" style="66" customWidth="1"/>
    <col min="8987" max="8987" width="10.28515625" style="66" customWidth="1"/>
    <col min="8988" max="8988" width="0" style="66" hidden="1" customWidth="1"/>
    <col min="8989" max="8991" width="6.7109375" style="66" customWidth="1"/>
    <col min="8992" max="8992" width="36.5703125" style="66" customWidth="1"/>
    <col min="8993" max="9216" width="11.42578125" style="66"/>
    <col min="9217" max="9217" width="5.42578125" style="66" customWidth="1"/>
    <col min="9218" max="9218" width="12" style="66" customWidth="1"/>
    <col min="9219" max="9219" width="31.7109375" style="66" customWidth="1"/>
    <col min="9220" max="9220" width="10.42578125" style="66" customWidth="1"/>
    <col min="9221" max="9221" width="7.7109375" style="66" customWidth="1"/>
    <col min="9222" max="9223" width="14.85546875" style="66" bestFit="1" customWidth="1"/>
    <col min="9224" max="9241" width="0" style="66" hidden="1" customWidth="1"/>
    <col min="9242" max="9242" width="10" style="66" customWidth="1"/>
    <col min="9243" max="9243" width="10.28515625" style="66" customWidth="1"/>
    <col min="9244" max="9244" width="0" style="66" hidden="1" customWidth="1"/>
    <col min="9245" max="9247" width="6.7109375" style="66" customWidth="1"/>
    <col min="9248" max="9248" width="36.5703125" style="66" customWidth="1"/>
    <col min="9249" max="9472" width="11.42578125" style="66"/>
    <col min="9473" max="9473" width="5.42578125" style="66" customWidth="1"/>
    <col min="9474" max="9474" width="12" style="66" customWidth="1"/>
    <col min="9475" max="9475" width="31.7109375" style="66" customWidth="1"/>
    <col min="9476" max="9476" width="10.42578125" style="66" customWidth="1"/>
    <col min="9477" max="9477" width="7.7109375" style="66" customWidth="1"/>
    <col min="9478" max="9479" width="14.85546875" style="66" bestFit="1" customWidth="1"/>
    <col min="9480" max="9497" width="0" style="66" hidden="1" customWidth="1"/>
    <col min="9498" max="9498" width="10" style="66" customWidth="1"/>
    <col min="9499" max="9499" width="10.28515625" style="66" customWidth="1"/>
    <col min="9500" max="9500" width="0" style="66" hidden="1" customWidth="1"/>
    <col min="9501" max="9503" width="6.7109375" style="66" customWidth="1"/>
    <col min="9504" max="9504" width="36.5703125" style="66" customWidth="1"/>
    <col min="9505" max="9728" width="11.42578125" style="66"/>
    <col min="9729" max="9729" width="5.42578125" style="66" customWidth="1"/>
    <col min="9730" max="9730" width="12" style="66" customWidth="1"/>
    <col min="9731" max="9731" width="31.7109375" style="66" customWidth="1"/>
    <col min="9732" max="9732" width="10.42578125" style="66" customWidth="1"/>
    <col min="9733" max="9733" width="7.7109375" style="66" customWidth="1"/>
    <col min="9734" max="9735" width="14.85546875" style="66" bestFit="1" customWidth="1"/>
    <col min="9736" max="9753" width="0" style="66" hidden="1" customWidth="1"/>
    <col min="9754" max="9754" width="10" style="66" customWidth="1"/>
    <col min="9755" max="9755" width="10.28515625" style="66" customWidth="1"/>
    <col min="9756" max="9756" width="0" style="66" hidden="1" customWidth="1"/>
    <col min="9757" max="9759" width="6.7109375" style="66" customWidth="1"/>
    <col min="9760" max="9760" width="36.5703125" style="66" customWidth="1"/>
    <col min="9761" max="9984" width="11.42578125" style="66"/>
    <col min="9985" max="9985" width="5.42578125" style="66" customWidth="1"/>
    <col min="9986" max="9986" width="12" style="66" customWidth="1"/>
    <col min="9987" max="9987" width="31.7109375" style="66" customWidth="1"/>
    <col min="9988" max="9988" width="10.42578125" style="66" customWidth="1"/>
    <col min="9989" max="9989" width="7.7109375" style="66" customWidth="1"/>
    <col min="9990" max="9991" width="14.85546875" style="66" bestFit="1" customWidth="1"/>
    <col min="9992" max="10009" width="0" style="66" hidden="1" customWidth="1"/>
    <col min="10010" max="10010" width="10" style="66" customWidth="1"/>
    <col min="10011" max="10011" width="10.28515625" style="66" customWidth="1"/>
    <col min="10012" max="10012" width="0" style="66" hidden="1" customWidth="1"/>
    <col min="10013" max="10015" width="6.7109375" style="66" customWidth="1"/>
    <col min="10016" max="10016" width="36.5703125" style="66" customWidth="1"/>
    <col min="10017" max="10240" width="11.42578125" style="66"/>
    <col min="10241" max="10241" width="5.42578125" style="66" customWidth="1"/>
    <col min="10242" max="10242" width="12" style="66" customWidth="1"/>
    <col min="10243" max="10243" width="31.7109375" style="66" customWidth="1"/>
    <col min="10244" max="10244" width="10.42578125" style="66" customWidth="1"/>
    <col min="10245" max="10245" width="7.7109375" style="66" customWidth="1"/>
    <col min="10246" max="10247" width="14.85546875" style="66" bestFit="1" customWidth="1"/>
    <col min="10248" max="10265" width="0" style="66" hidden="1" customWidth="1"/>
    <col min="10266" max="10266" width="10" style="66" customWidth="1"/>
    <col min="10267" max="10267" width="10.28515625" style="66" customWidth="1"/>
    <col min="10268" max="10268" width="0" style="66" hidden="1" customWidth="1"/>
    <col min="10269" max="10271" width="6.7109375" style="66" customWidth="1"/>
    <col min="10272" max="10272" width="36.5703125" style="66" customWidth="1"/>
    <col min="10273" max="10496" width="11.42578125" style="66"/>
    <col min="10497" max="10497" width="5.42578125" style="66" customWidth="1"/>
    <col min="10498" max="10498" width="12" style="66" customWidth="1"/>
    <col min="10499" max="10499" width="31.7109375" style="66" customWidth="1"/>
    <col min="10500" max="10500" width="10.42578125" style="66" customWidth="1"/>
    <col min="10501" max="10501" width="7.7109375" style="66" customWidth="1"/>
    <col min="10502" max="10503" width="14.85546875" style="66" bestFit="1" customWidth="1"/>
    <col min="10504" max="10521" width="0" style="66" hidden="1" customWidth="1"/>
    <col min="10522" max="10522" width="10" style="66" customWidth="1"/>
    <col min="10523" max="10523" width="10.28515625" style="66" customWidth="1"/>
    <col min="10524" max="10524" width="0" style="66" hidden="1" customWidth="1"/>
    <col min="10525" max="10527" width="6.7109375" style="66" customWidth="1"/>
    <col min="10528" max="10528" width="36.5703125" style="66" customWidth="1"/>
    <col min="10529" max="10752" width="11.42578125" style="66"/>
    <col min="10753" max="10753" width="5.42578125" style="66" customWidth="1"/>
    <col min="10754" max="10754" width="12" style="66" customWidth="1"/>
    <col min="10755" max="10755" width="31.7109375" style="66" customWidth="1"/>
    <col min="10756" max="10756" width="10.42578125" style="66" customWidth="1"/>
    <col min="10757" max="10757" width="7.7109375" style="66" customWidth="1"/>
    <col min="10758" max="10759" width="14.85546875" style="66" bestFit="1" customWidth="1"/>
    <col min="10760" max="10777" width="0" style="66" hidden="1" customWidth="1"/>
    <col min="10778" max="10778" width="10" style="66" customWidth="1"/>
    <col min="10779" max="10779" width="10.28515625" style="66" customWidth="1"/>
    <col min="10780" max="10780" width="0" style="66" hidden="1" customWidth="1"/>
    <col min="10781" max="10783" width="6.7109375" style="66" customWidth="1"/>
    <col min="10784" max="10784" width="36.5703125" style="66" customWidth="1"/>
    <col min="10785" max="11008" width="11.42578125" style="66"/>
    <col min="11009" max="11009" width="5.42578125" style="66" customWidth="1"/>
    <col min="11010" max="11010" width="12" style="66" customWidth="1"/>
    <col min="11011" max="11011" width="31.7109375" style="66" customWidth="1"/>
    <col min="11012" max="11012" width="10.42578125" style="66" customWidth="1"/>
    <col min="11013" max="11013" width="7.7109375" style="66" customWidth="1"/>
    <col min="11014" max="11015" width="14.85546875" style="66" bestFit="1" customWidth="1"/>
    <col min="11016" max="11033" width="0" style="66" hidden="1" customWidth="1"/>
    <col min="11034" max="11034" width="10" style="66" customWidth="1"/>
    <col min="11035" max="11035" width="10.28515625" style="66" customWidth="1"/>
    <col min="11036" max="11036" width="0" style="66" hidden="1" customWidth="1"/>
    <col min="11037" max="11039" width="6.7109375" style="66" customWidth="1"/>
    <col min="11040" max="11040" width="36.5703125" style="66" customWidth="1"/>
    <col min="11041" max="11264" width="11.42578125" style="66"/>
    <col min="11265" max="11265" width="5.42578125" style="66" customWidth="1"/>
    <col min="11266" max="11266" width="12" style="66" customWidth="1"/>
    <col min="11267" max="11267" width="31.7109375" style="66" customWidth="1"/>
    <col min="11268" max="11268" width="10.42578125" style="66" customWidth="1"/>
    <col min="11269" max="11269" width="7.7109375" style="66" customWidth="1"/>
    <col min="11270" max="11271" width="14.85546875" style="66" bestFit="1" customWidth="1"/>
    <col min="11272" max="11289" width="0" style="66" hidden="1" customWidth="1"/>
    <col min="11290" max="11290" width="10" style="66" customWidth="1"/>
    <col min="11291" max="11291" width="10.28515625" style="66" customWidth="1"/>
    <col min="11292" max="11292" width="0" style="66" hidden="1" customWidth="1"/>
    <col min="11293" max="11295" width="6.7109375" style="66" customWidth="1"/>
    <col min="11296" max="11296" width="36.5703125" style="66" customWidth="1"/>
    <col min="11297" max="11520" width="11.42578125" style="66"/>
    <col min="11521" max="11521" width="5.42578125" style="66" customWidth="1"/>
    <col min="11522" max="11522" width="12" style="66" customWidth="1"/>
    <col min="11523" max="11523" width="31.7109375" style="66" customWidth="1"/>
    <col min="11524" max="11524" width="10.42578125" style="66" customWidth="1"/>
    <col min="11525" max="11525" width="7.7109375" style="66" customWidth="1"/>
    <col min="11526" max="11527" width="14.85546875" style="66" bestFit="1" customWidth="1"/>
    <col min="11528" max="11545" width="0" style="66" hidden="1" customWidth="1"/>
    <col min="11546" max="11546" width="10" style="66" customWidth="1"/>
    <col min="11547" max="11547" width="10.28515625" style="66" customWidth="1"/>
    <col min="11548" max="11548" width="0" style="66" hidden="1" customWidth="1"/>
    <col min="11549" max="11551" width="6.7109375" style="66" customWidth="1"/>
    <col min="11552" max="11552" width="36.5703125" style="66" customWidth="1"/>
    <col min="11553" max="11776" width="11.42578125" style="66"/>
    <col min="11777" max="11777" width="5.42578125" style="66" customWidth="1"/>
    <col min="11778" max="11778" width="12" style="66" customWidth="1"/>
    <col min="11779" max="11779" width="31.7109375" style="66" customWidth="1"/>
    <col min="11780" max="11780" width="10.42578125" style="66" customWidth="1"/>
    <col min="11781" max="11781" width="7.7109375" style="66" customWidth="1"/>
    <col min="11782" max="11783" width="14.85546875" style="66" bestFit="1" customWidth="1"/>
    <col min="11784" max="11801" width="0" style="66" hidden="1" customWidth="1"/>
    <col min="11802" max="11802" width="10" style="66" customWidth="1"/>
    <col min="11803" max="11803" width="10.28515625" style="66" customWidth="1"/>
    <col min="11804" max="11804" width="0" style="66" hidden="1" customWidth="1"/>
    <col min="11805" max="11807" width="6.7109375" style="66" customWidth="1"/>
    <col min="11808" max="11808" width="36.5703125" style="66" customWidth="1"/>
    <col min="11809" max="12032" width="11.42578125" style="66"/>
    <col min="12033" max="12033" width="5.42578125" style="66" customWidth="1"/>
    <col min="12034" max="12034" width="12" style="66" customWidth="1"/>
    <col min="12035" max="12035" width="31.7109375" style="66" customWidth="1"/>
    <col min="12036" max="12036" width="10.42578125" style="66" customWidth="1"/>
    <col min="12037" max="12037" width="7.7109375" style="66" customWidth="1"/>
    <col min="12038" max="12039" width="14.85546875" style="66" bestFit="1" customWidth="1"/>
    <col min="12040" max="12057" width="0" style="66" hidden="1" customWidth="1"/>
    <col min="12058" max="12058" width="10" style="66" customWidth="1"/>
    <col min="12059" max="12059" width="10.28515625" style="66" customWidth="1"/>
    <col min="12060" max="12060" width="0" style="66" hidden="1" customWidth="1"/>
    <col min="12061" max="12063" width="6.7109375" style="66" customWidth="1"/>
    <col min="12064" max="12064" width="36.5703125" style="66" customWidth="1"/>
    <col min="12065" max="12288" width="11.42578125" style="66"/>
    <col min="12289" max="12289" width="5.42578125" style="66" customWidth="1"/>
    <col min="12290" max="12290" width="12" style="66" customWidth="1"/>
    <col min="12291" max="12291" width="31.7109375" style="66" customWidth="1"/>
    <col min="12292" max="12292" width="10.42578125" style="66" customWidth="1"/>
    <col min="12293" max="12293" width="7.7109375" style="66" customWidth="1"/>
    <col min="12294" max="12295" width="14.85546875" style="66" bestFit="1" customWidth="1"/>
    <col min="12296" max="12313" width="0" style="66" hidden="1" customWidth="1"/>
    <col min="12314" max="12314" width="10" style="66" customWidth="1"/>
    <col min="12315" max="12315" width="10.28515625" style="66" customWidth="1"/>
    <col min="12316" max="12316" width="0" style="66" hidden="1" customWidth="1"/>
    <col min="12317" max="12319" width="6.7109375" style="66" customWidth="1"/>
    <col min="12320" max="12320" width="36.5703125" style="66" customWidth="1"/>
    <col min="12321" max="12544" width="11.42578125" style="66"/>
    <col min="12545" max="12545" width="5.42578125" style="66" customWidth="1"/>
    <col min="12546" max="12546" width="12" style="66" customWidth="1"/>
    <col min="12547" max="12547" width="31.7109375" style="66" customWidth="1"/>
    <col min="12548" max="12548" width="10.42578125" style="66" customWidth="1"/>
    <col min="12549" max="12549" width="7.7109375" style="66" customWidth="1"/>
    <col min="12550" max="12551" width="14.85546875" style="66" bestFit="1" customWidth="1"/>
    <col min="12552" max="12569" width="0" style="66" hidden="1" customWidth="1"/>
    <col min="12570" max="12570" width="10" style="66" customWidth="1"/>
    <col min="12571" max="12571" width="10.28515625" style="66" customWidth="1"/>
    <col min="12572" max="12572" width="0" style="66" hidden="1" customWidth="1"/>
    <col min="12573" max="12575" width="6.7109375" style="66" customWidth="1"/>
    <col min="12576" max="12576" width="36.5703125" style="66" customWidth="1"/>
    <col min="12577" max="12800" width="11.42578125" style="66"/>
    <col min="12801" max="12801" width="5.42578125" style="66" customWidth="1"/>
    <col min="12802" max="12802" width="12" style="66" customWidth="1"/>
    <col min="12803" max="12803" width="31.7109375" style="66" customWidth="1"/>
    <col min="12804" max="12804" width="10.42578125" style="66" customWidth="1"/>
    <col min="12805" max="12805" width="7.7109375" style="66" customWidth="1"/>
    <col min="12806" max="12807" width="14.85546875" style="66" bestFit="1" customWidth="1"/>
    <col min="12808" max="12825" width="0" style="66" hidden="1" customWidth="1"/>
    <col min="12826" max="12826" width="10" style="66" customWidth="1"/>
    <col min="12827" max="12827" width="10.28515625" style="66" customWidth="1"/>
    <col min="12828" max="12828" width="0" style="66" hidden="1" customWidth="1"/>
    <col min="12829" max="12831" width="6.7109375" style="66" customWidth="1"/>
    <col min="12832" max="12832" width="36.5703125" style="66" customWidth="1"/>
    <col min="12833" max="13056" width="11.42578125" style="66"/>
    <col min="13057" max="13057" width="5.42578125" style="66" customWidth="1"/>
    <col min="13058" max="13058" width="12" style="66" customWidth="1"/>
    <col min="13059" max="13059" width="31.7109375" style="66" customWidth="1"/>
    <col min="13060" max="13060" width="10.42578125" style="66" customWidth="1"/>
    <col min="13061" max="13061" width="7.7109375" style="66" customWidth="1"/>
    <col min="13062" max="13063" width="14.85546875" style="66" bestFit="1" customWidth="1"/>
    <col min="13064" max="13081" width="0" style="66" hidden="1" customWidth="1"/>
    <col min="13082" max="13082" width="10" style="66" customWidth="1"/>
    <col min="13083" max="13083" width="10.28515625" style="66" customWidth="1"/>
    <col min="13084" max="13084" width="0" style="66" hidden="1" customWidth="1"/>
    <col min="13085" max="13087" width="6.7109375" style="66" customWidth="1"/>
    <col min="13088" max="13088" width="36.5703125" style="66" customWidth="1"/>
    <col min="13089" max="13312" width="11.42578125" style="66"/>
    <col min="13313" max="13313" width="5.42578125" style="66" customWidth="1"/>
    <col min="13314" max="13314" width="12" style="66" customWidth="1"/>
    <col min="13315" max="13315" width="31.7109375" style="66" customWidth="1"/>
    <col min="13316" max="13316" width="10.42578125" style="66" customWidth="1"/>
    <col min="13317" max="13317" width="7.7109375" style="66" customWidth="1"/>
    <col min="13318" max="13319" width="14.85546875" style="66" bestFit="1" customWidth="1"/>
    <col min="13320" max="13337" width="0" style="66" hidden="1" customWidth="1"/>
    <col min="13338" max="13338" width="10" style="66" customWidth="1"/>
    <col min="13339" max="13339" width="10.28515625" style="66" customWidth="1"/>
    <col min="13340" max="13340" width="0" style="66" hidden="1" customWidth="1"/>
    <col min="13341" max="13343" width="6.7109375" style="66" customWidth="1"/>
    <col min="13344" max="13344" width="36.5703125" style="66" customWidth="1"/>
    <col min="13345" max="13568" width="11.42578125" style="66"/>
    <col min="13569" max="13569" width="5.42578125" style="66" customWidth="1"/>
    <col min="13570" max="13570" width="12" style="66" customWidth="1"/>
    <col min="13571" max="13571" width="31.7109375" style="66" customWidth="1"/>
    <col min="13572" max="13572" width="10.42578125" style="66" customWidth="1"/>
    <col min="13573" max="13573" width="7.7109375" style="66" customWidth="1"/>
    <col min="13574" max="13575" width="14.85546875" style="66" bestFit="1" customWidth="1"/>
    <col min="13576" max="13593" width="0" style="66" hidden="1" customWidth="1"/>
    <col min="13594" max="13594" width="10" style="66" customWidth="1"/>
    <col min="13595" max="13595" width="10.28515625" style="66" customWidth="1"/>
    <col min="13596" max="13596" width="0" style="66" hidden="1" customWidth="1"/>
    <col min="13597" max="13599" width="6.7109375" style="66" customWidth="1"/>
    <col min="13600" max="13600" width="36.5703125" style="66" customWidth="1"/>
    <col min="13601" max="13824" width="11.42578125" style="66"/>
    <col min="13825" max="13825" width="5.42578125" style="66" customWidth="1"/>
    <col min="13826" max="13826" width="12" style="66" customWidth="1"/>
    <col min="13827" max="13827" width="31.7109375" style="66" customWidth="1"/>
    <col min="13828" max="13828" width="10.42578125" style="66" customWidth="1"/>
    <col min="13829" max="13829" width="7.7109375" style="66" customWidth="1"/>
    <col min="13830" max="13831" width="14.85546875" style="66" bestFit="1" customWidth="1"/>
    <col min="13832" max="13849" width="0" style="66" hidden="1" customWidth="1"/>
    <col min="13850" max="13850" width="10" style="66" customWidth="1"/>
    <col min="13851" max="13851" width="10.28515625" style="66" customWidth="1"/>
    <col min="13852" max="13852" width="0" style="66" hidden="1" customWidth="1"/>
    <col min="13853" max="13855" width="6.7109375" style="66" customWidth="1"/>
    <col min="13856" max="13856" width="36.5703125" style="66" customWidth="1"/>
    <col min="13857" max="14080" width="11.42578125" style="66"/>
    <col min="14081" max="14081" width="5.42578125" style="66" customWidth="1"/>
    <col min="14082" max="14082" width="12" style="66" customWidth="1"/>
    <col min="14083" max="14083" width="31.7109375" style="66" customWidth="1"/>
    <col min="14084" max="14084" width="10.42578125" style="66" customWidth="1"/>
    <col min="14085" max="14085" width="7.7109375" style="66" customWidth="1"/>
    <col min="14086" max="14087" width="14.85546875" style="66" bestFit="1" customWidth="1"/>
    <col min="14088" max="14105" width="0" style="66" hidden="1" customWidth="1"/>
    <col min="14106" max="14106" width="10" style="66" customWidth="1"/>
    <col min="14107" max="14107" width="10.28515625" style="66" customWidth="1"/>
    <col min="14108" max="14108" width="0" style="66" hidden="1" customWidth="1"/>
    <col min="14109" max="14111" width="6.7109375" style="66" customWidth="1"/>
    <col min="14112" max="14112" width="36.5703125" style="66" customWidth="1"/>
    <col min="14113" max="14336" width="11.42578125" style="66"/>
    <col min="14337" max="14337" width="5.42578125" style="66" customWidth="1"/>
    <col min="14338" max="14338" width="12" style="66" customWidth="1"/>
    <col min="14339" max="14339" width="31.7109375" style="66" customWidth="1"/>
    <col min="14340" max="14340" width="10.42578125" style="66" customWidth="1"/>
    <col min="14341" max="14341" width="7.7109375" style="66" customWidth="1"/>
    <col min="14342" max="14343" width="14.85546875" style="66" bestFit="1" customWidth="1"/>
    <col min="14344" max="14361" width="0" style="66" hidden="1" customWidth="1"/>
    <col min="14362" max="14362" width="10" style="66" customWidth="1"/>
    <col min="14363" max="14363" width="10.28515625" style="66" customWidth="1"/>
    <col min="14364" max="14364" width="0" style="66" hidden="1" customWidth="1"/>
    <col min="14365" max="14367" width="6.7109375" style="66" customWidth="1"/>
    <col min="14368" max="14368" width="36.5703125" style="66" customWidth="1"/>
    <col min="14369" max="14592" width="11.42578125" style="66"/>
    <col min="14593" max="14593" width="5.42578125" style="66" customWidth="1"/>
    <col min="14594" max="14594" width="12" style="66" customWidth="1"/>
    <col min="14595" max="14595" width="31.7109375" style="66" customWidth="1"/>
    <col min="14596" max="14596" width="10.42578125" style="66" customWidth="1"/>
    <col min="14597" max="14597" width="7.7109375" style="66" customWidth="1"/>
    <col min="14598" max="14599" width="14.85546875" style="66" bestFit="1" customWidth="1"/>
    <col min="14600" max="14617" width="0" style="66" hidden="1" customWidth="1"/>
    <col min="14618" max="14618" width="10" style="66" customWidth="1"/>
    <col min="14619" max="14619" width="10.28515625" style="66" customWidth="1"/>
    <col min="14620" max="14620" width="0" style="66" hidden="1" customWidth="1"/>
    <col min="14621" max="14623" width="6.7109375" style="66" customWidth="1"/>
    <col min="14624" max="14624" width="36.5703125" style="66" customWidth="1"/>
    <col min="14625" max="14848" width="11.42578125" style="66"/>
    <col min="14849" max="14849" width="5.42578125" style="66" customWidth="1"/>
    <col min="14850" max="14850" width="12" style="66" customWidth="1"/>
    <col min="14851" max="14851" width="31.7109375" style="66" customWidth="1"/>
    <col min="14852" max="14852" width="10.42578125" style="66" customWidth="1"/>
    <col min="14853" max="14853" width="7.7109375" style="66" customWidth="1"/>
    <col min="14854" max="14855" width="14.85546875" style="66" bestFit="1" customWidth="1"/>
    <col min="14856" max="14873" width="0" style="66" hidden="1" customWidth="1"/>
    <col min="14874" max="14874" width="10" style="66" customWidth="1"/>
    <col min="14875" max="14875" width="10.28515625" style="66" customWidth="1"/>
    <col min="14876" max="14876" width="0" style="66" hidden="1" customWidth="1"/>
    <col min="14877" max="14879" width="6.7109375" style="66" customWidth="1"/>
    <col min="14880" max="14880" width="36.5703125" style="66" customWidth="1"/>
    <col min="14881" max="15104" width="11.42578125" style="66"/>
    <col min="15105" max="15105" width="5.42578125" style="66" customWidth="1"/>
    <col min="15106" max="15106" width="12" style="66" customWidth="1"/>
    <col min="15107" max="15107" width="31.7109375" style="66" customWidth="1"/>
    <col min="15108" max="15108" width="10.42578125" style="66" customWidth="1"/>
    <col min="15109" max="15109" width="7.7109375" style="66" customWidth="1"/>
    <col min="15110" max="15111" width="14.85546875" style="66" bestFit="1" customWidth="1"/>
    <col min="15112" max="15129" width="0" style="66" hidden="1" customWidth="1"/>
    <col min="15130" max="15130" width="10" style="66" customWidth="1"/>
    <col min="15131" max="15131" width="10.28515625" style="66" customWidth="1"/>
    <col min="15132" max="15132" width="0" style="66" hidden="1" customWidth="1"/>
    <col min="15133" max="15135" width="6.7109375" style="66" customWidth="1"/>
    <col min="15136" max="15136" width="36.5703125" style="66" customWidth="1"/>
    <col min="15137" max="15360" width="11.42578125" style="66"/>
    <col min="15361" max="15361" width="5.42578125" style="66" customWidth="1"/>
    <col min="15362" max="15362" width="12" style="66" customWidth="1"/>
    <col min="15363" max="15363" width="31.7109375" style="66" customWidth="1"/>
    <col min="15364" max="15364" width="10.42578125" style="66" customWidth="1"/>
    <col min="15365" max="15365" width="7.7109375" style="66" customWidth="1"/>
    <col min="15366" max="15367" width="14.85546875" style="66" bestFit="1" customWidth="1"/>
    <col min="15368" max="15385" width="0" style="66" hidden="1" customWidth="1"/>
    <col min="15386" max="15386" width="10" style="66" customWidth="1"/>
    <col min="15387" max="15387" width="10.28515625" style="66" customWidth="1"/>
    <col min="15388" max="15388" width="0" style="66" hidden="1" customWidth="1"/>
    <col min="15389" max="15391" width="6.7109375" style="66" customWidth="1"/>
    <col min="15392" max="15392" width="36.5703125" style="66" customWidth="1"/>
    <col min="15393" max="15616" width="11.42578125" style="66"/>
    <col min="15617" max="15617" width="5.42578125" style="66" customWidth="1"/>
    <col min="15618" max="15618" width="12" style="66" customWidth="1"/>
    <col min="15619" max="15619" width="31.7109375" style="66" customWidth="1"/>
    <col min="15620" max="15620" width="10.42578125" style="66" customWidth="1"/>
    <col min="15621" max="15621" width="7.7109375" style="66" customWidth="1"/>
    <col min="15622" max="15623" width="14.85546875" style="66" bestFit="1" customWidth="1"/>
    <col min="15624" max="15641" width="0" style="66" hidden="1" customWidth="1"/>
    <col min="15642" max="15642" width="10" style="66" customWidth="1"/>
    <col min="15643" max="15643" width="10.28515625" style="66" customWidth="1"/>
    <col min="15644" max="15644" width="0" style="66" hidden="1" customWidth="1"/>
    <col min="15645" max="15647" width="6.7109375" style="66" customWidth="1"/>
    <col min="15648" max="15648" width="36.5703125" style="66" customWidth="1"/>
    <col min="15649" max="15872" width="11.42578125" style="66"/>
    <col min="15873" max="15873" width="5.42578125" style="66" customWidth="1"/>
    <col min="15874" max="15874" width="12" style="66" customWidth="1"/>
    <col min="15875" max="15875" width="31.7109375" style="66" customWidth="1"/>
    <col min="15876" max="15876" width="10.42578125" style="66" customWidth="1"/>
    <col min="15877" max="15877" width="7.7109375" style="66" customWidth="1"/>
    <col min="15878" max="15879" width="14.85546875" style="66" bestFit="1" customWidth="1"/>
    <col min="15880" max="15897" width="0" style="66" hidden="1" customWidth="1"/>
    <col min="15898" max="15898" width="10" style="66" customWidth="1"/>
    <col min="15899" max="15899" width="10.28515625" style="66" customWidth="1"/>
    <col min="15900" max="15900" width="0" style="66" hidden="1" customWidth="1"/>
    <col min="15901" max="15903" width="6.7109375" style="66" customWidth="1"/>
    <col min="15904" max="15904" width="36.5703125" style="66" customWidth="1"/>
    <col min="15905" max="16128" width="11.42578125" style="66"/>
    <col min="16129" max="16129" width="5.42578125" style="66" customWidth="1"/>
    <col min="16130" max="16130" width="12" style="66" customWidth="1"/>
    <col min="16131" max="16131" width="31.7109375" style="66" customWidth="1"/>
    <col min="16132" max="16132" width="10.42578125" style="66" customWidth="1"/>
    <col min="16133" max="16133" width="7.7109375" style="66" customWidth="1"/>
    <col min="16134" max="16135" width="14.85546875" style="66" bestFit="1" customWidth="1"/>
    <col min="16136" max="16153" width="0" style="66" hidden="1" customWidth="1"/>
    <col min="16154" max="16154" width="10" style="66" customWidth="1"/>
    <col min="16155" max="16155" width="10.28515625" style="66" customWidth="1"/>
    <col min="16156" max="16156" width="0" style="66" hidden="1" customWidth="1"/>
    <col min="16157" max="16159" width="6.7109375" style="66" customWidth="1"/>
    <col min="16160" max="16160" width="36.5703125" style="66" customWidth="1"/>
    <col min="16161" max="16384" width="11.42578125" style="66"/>
  </cols>
  <sheetData>
    <row r="1" spans="1:32">
      <c r="A1" s="431" t="s">
        <v>348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  <c r="L1" s="431"/>
      <c r="M1" s="431"/>
      <c r="N1" s="431"/>
      <c r="O1" s="431"/>
      <c r="P1" s="431"/>
      <c r="Q1" s="431"/>
      <c r="R1" s="431"/>
      <c r="S1" s="431"/>
      <c r="T1" s="431"/>
      <c r="U1" s="431"/>
      <c r="V1" s="431"/>
      <c r="W1" s="431"/>
      <c r="X1" s="431"/>
      <c r="Y1" s="431"/>
      <c r="Z1" s="431"/>
      <c r="AA1" s="431"/>
      <c r="AB1" s="431"/>
      <c r="AC1" s="431"/>
      <c r="AD1" s="431"/>
      <c r="AE1" s="431"/>
      <c r="AF1" s="431"/>
    </row>
    <row r="2" spans="1:32">
      <c r="A2" s="292" t="s">
        <v>349</v>
      </c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  <c r="V2" s="292"/>
      <c r="W2" s="292"/>
      <c r="X2" s="292"/>
      <c r="Y2" s="292"/>
      <c r="Z2" s="292"/>
      <c r="AA2" s="292"/>
      <c r="AB2" s="292"/>
      <c r="AC2" s="292"/>
      <c r="AD2" s="292"/>
      <c r="AE2" s="292"/>
      <c r="AF2" s="292"/>
    </row>
    <row r="3" spans="1:32" ht="12.75" hidden="1" customHeight="1">
      <c r="A3" s="293" t="s">
        <v>25</v>
      </c>
      <c r="B3" s="293"/>
      <c r="C3" s="293"/>
      <c r="D3" s="293"/>
      <c r="E3" s="293"/>
      <c r="F3" s="293"/>
      <c r="G3" s="293"/>
      <c r="H3" s="293"/>
      <c r="I3" s="293"/>
      <c r="J3" s="293"/>
      <c r="K3" s="293"/>
      <c r="L3" s="293"/>
      <c r="M3" s="293"/>
      <c r="N3" s="293"/>
      <c r="O3" s="293"/>
      <c r="P3" s="293"/>
      <c r="Q3" s="293"/>
      <c r="R3" s="293"/>
      <c r="S3" s="293"/>
      <c r="T3" s="293"/>
      <c r="U3" s="293"/>
      <c r="V3" s="293"/>
      <c r="W3" s="293"/>
      <c r="X3" s="293"/>
      <c r="Y3" s="293"/>
      <c r="Z3" s="293"/>
      <c r="AA3" s="293"/>
      <c r="AB3" s="293"/>
      <c r="AC3" s="293"/>
      <c r="AD3" s="293"/>
      <c r="AE3" s="293"/>
      <c r="AF3" s="293"/>
    </row>
    <row r="4" spans="1:32" ht="12.75" hidden="1" customHeight="1">
      <c r="A4" s="293" t="s">
        <v>26</v>
      </c>
      <c r="B4" s="293"/>
      <c r="C4" s="293"/>
      <c r="D4" s="293"/>
      <c r="E4" s="293"/>
      <c r="F4" s="293"/>
      <c r="G4" s="293"/>
      <c r="H4" s="293"/>
      <c r="I4" s="293"/>
      <c r="J4" s="293"/>
      <c r="K4" s="293"/>
      <c r="L4" s="293"/>
      <c r="M4" s="293"/>
      <c r="N4" s="293"/>
      <c r="O4" s="293"/>
      <c r="P4" s="293"/>
      <c r="Q4" s="293"/>
      <c r="R4" s="293"/>
      <c r="S4" s="293"/>
      <c r="T4" s="293"/>
      <c r="U4" s="293"/>
      <c r="V4" s="293"/>
      <c r="W4" s="293"/>
      <c r="X4" s="293"/>
      <c r="Y4" s="293"/>
      <c r="Z4" s="293"/>
      <c r="AA4" s="293"/>
      <c r="AB4" s="293"/>
      <c r="AC4" s="293"/>
      <c r="AD4" s="293"/>
      <c r="AE4" s="293"/>
      <c r="AF4" s="293"/>
    </row>
    <row r="5" spans="1:32" ht="12.75" hidden="1" customHeight="1">
      <c r="A5" s="293" t="s">
        <v>27</v>
      </c>
      <c r="B5" s="293"/>
      <c r="C5" s="293"/>
      <c r="D5" s="293"/>
      <c r="E5" s="293"/>
      <c r="F5" s="293"/>
      <c r="G5" s="293"/>
      <c r="H5" s="293"/>
      <c r="I5" s="293"/>
      <c r="J5" s="293"/>
      <c r="K5" s="293"/>
      <c r="L5" s="293"/>
      <c r="M5" s="293"/>
      <c r="N5" s="293"/>
      <c r="O5" s="293"/>
      <c r="P5" s="293"/>
      <c r="Q5" s="293"/>
      <c r="R5" s="293"/>
      <c r="S5" s="293"/>
      <c r="T5" s="293"/>
      <c r="U5" s="293"/>
      <c r="V5" s="293"/>
      <c r="W5" s="293"/>
      <c r="X5" s="293"/>
      <c r="Y5" s="293"/>
      <c r="Z5" s="293"/>
      <c r="AA5" s="293"/>
      <c r="AB5" s="293"/>
      <c r="AC5" s="293"/>
      <c r="AD5" s="293"/>
      <c r="AE5" s="293"/>
      <c r="AF5" s="293"/>
    </row>
    <row r="6" spans="1:32">
      <c r="A6" s="293" t="s">
        <v>339</v>
      </c>
      <c r="B6" s="293"/>
      <c r="C6" s="293"/>
      <c r="D6" s="293"/>
      <c r="E6" s="293"/>
      <c r="F6" s="293"/>
      <c r="G6" s="293"/>
      <c r="H6" s="293"/>
      <c r="I6" s="293"/>
      <c r="J6" s="293"/>
      <c r="K6" s="293"/>
      <c r="L6" s="293"/>
      <c r="M6" s="293"/>
      <c r="N6" s="293"/>
      <c r="O6" s="293"/>
      <c r="P6" s="293"/>
      <c r="Q6" s="293"/>
      <c r="R6" s="293"/>
      <c r="S6" s="293"/>
      <c r="T6" s="293"/>
      <c r="U6" s="293"/>
      <c r="V6" s="293"/>
      <c r="W6" s="293"/>
      <c r="X6" s="293"/>
      <c r="Y6" s="293"/>
      <c r="Z6" s="293"/>
      <c r="AA6" s="293"/>
      <c r="AB6" s="293"/>
      <c r="AC6" s="293"/>
      <c r="AD6" s="293"/>
      <c r="AE6" s="293"/>
      <c r="AF6" s="293"/>
    </row>
    <row r="7" spans="1:32">
      <c r="A7" s="434" t="s">
        <v>370</v>
      </c>
      <c r="B7" s="434"/>
      <c r="C7" s="434"/>
      <c r="D7" s="269"/>
      <c r="E7" s="269"/>
      <c r="F7" s="269"/>
      <c r="G7" s="269"/>
      <c r="H7" s="269"/>
      <c r="I7" s="269"/>
      <c r="J7" s="269"/>
      <c r="K7" s="269"/>
      <c r="L7" s="269"/>
      <c r="M7" s="269"/>
      <c r="N7" s="269"/>
      <c r="O7" s="269"/>
      <c r="P7" s="269"/>
      <c r="Q7" s="269"/>
      <c r="R7" s="269"/>
      <c r="S7" s="269"/>
      <c r="T7" s="269"/>
      <c r="U7" s="269"/>
      <c r="V7" s="269"/>
      <c r="W7" s="269"/>
      <c r="X7" s="269"/>
      <c r="Y7" s="269"/>
      <c r="Z7" s="269"/>
      <c r="AA7" s="269"/>
      <c r="AB7" s="269"/>
      <c r="AC7" s="269"/>
      <c r="AD7" s="269"/>
      <c r="AE7" s="269"/>
      <c r="AF7" s="269"/>
    </row>
    <row r="8" spans="1:32" ht="26.25" customHeight="1">
      <c r="A8" s="294" t="s">
        <v>352</v>
      </c>
      <c r="B8" s="435"/>
      <c r="C8" s="270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</row>
    <row r="9" spans="1:32">
      <c r="A9" s="440" t="s">
        <v>371</v>
      </c>
      <c r="B9" s="440"/>
      <c r="C9" s="440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123"/>
    </row>
    <row r="10" spans="1:32" ht="20.25" customHeight="1">
      <c r="A10" s="289" t="s">
        <v>0</v>
      </c>
      <c r="B10" s="290" t="s">
        <v>0</v>
      </c>
      <c r="C10" s="290"/>
      <c r="D10" s="290"/>
      <c r="E10" s="290"/>
      <c r="F10" s="290"/>
      <c r="G10" s="290"/>
      <c r="H10" s="290"/>
      <c r="I10" s="290"/>
      <c r="J10" s="290"/>
      <c r="K10" s="290"/>
      <c r="L10" s="290"/>
      <c r="M10" s="290"/>
      <c r="N10" s="290"/>
      <c r="O10" s="290"/>
      <c r="P10" s="290"/>
      <c r="Q10" s="290"/>
      <c r="R10" s="290"/>
      <c r="S10" s="290"/>
      <c r="T10" s="290"/>
      <c r="U10" s="290"/>
      <c r="V10" s="290"/>
      <c r="W10" s="290"/>
      <c r="X10" s="290"/>
      <c r="Y10" s="290"/>
      <c r="Z10" s="290"/>
      <c r="AA10" s="290"/>
      <c r="AB10" s="290"/>
      <c r="AC10" s="290"/>
      <c r="AD10" s="290"/>
      <c r="AE10" s="290"/>
      <c r="AF10" s="291"/>
    </row>
    <row r="11" spans="1:32" ht="25.5" customHeight="1">
      <c r="A11" s="409" t="s">
        <v>307</v>
      </c>
      <c r="B11" s="410"/>
      <c r="C11" s="410"/>
      <c r="D11" s="410"/>
      <c r="E11" s="410"/>
      <c r="F11" s="410"/>
      <c r="G11" s="410"/>
      <c r="H11" s="410"/>
      <c r="I11" s="410"/>
      <c r="J11" s="410"/>
      <c r="K11" s="410"/>
      <c r="L11" s="410"/>
      <c r="M11" s="410"/>
      <c r="N11" s="410"/>
      <c r="O11" s="410"/>
      <c r="P11" s="410"/>
      <c r="Q11" s="410"/>
      <c r="R11" s="410"/>
      <c r="S11" s="410"/>
      <c r="T11" s="410"/>
      <c r="U11" s="410"/>
      <c r="V11" s="410"/>
      <c r="W11" s="410"/>
      <c r="X11" s="410"/>
      <c r="Y11" s="410"/>
      <c r="Z11" s="410"/>
      <c r="AA11" s="410"/>
      <c r="AB11" s="410"/>
      <c r="AC11" s="410"/>
      <c r="AD11" s="410"/>
      <c r="AE11" s="410"/>
      <c r="AF11" s="411"/>
    </row>
    <row r="12" spans="1:32" ht="15.75" customHeight="1">
      <c r="A12" s="114"/>
      <c r="B12" s="114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  <c r="AA12" s="114"/>
      <c r="AB12" s="114"/>
      <c r="AC12" s="114"/>
      <c r="AD12" s="114"/>
      <c r="AE12" s="114"/>
      <c r="AF12" s="114"/>
    </row>
    <row r="13" spans="1:32" ht="15.75" customHeight="1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</row>
    <row r="14" spans="1:32" ht="24" customHeight="1">
      <c r="A14" s="276" t="s">
        <v>1</v>
      </c>
      <c r="B14" s="288"/>
      <c r="C14" s="277"/>
      <c r="D14" s="281" t="s">
        <v>3</v>
      </c>
      <c r="E14" s="281" t="s">
        <v>5</v>
      </c>
      <c r="F14" s="278" t="s">
        <v>6</v>
      </c>
      <c r="G14" s="279"/>
      <c r="H14" s="278" t="s">
        <v>7</v>
      </c>
      <c r="I14" s="279"/>
      <c r="J14" s="276" t="s">
        <v>8</v>
      </c>
      <c r="K14" s="277"/>
      <c r="L14" s="276" t="s">
        <v>8</v>
      </c>
      <c r="M14" s="277"/>
      <c r="N14" s="276" t="s">
        <v>28</v>
      </c>
      <c r="O14" s="277"/>
      <c r="P14" s="276" t="s">
        <v>9</v>
      </c>
      <c r="Q14" s="277"/>
      <c r="R14" s="276" t="s">
        <v>10</v>
      </c>
      <c r="S14" s="277"/>
      <c r="T14" s="276" t="s">
        <v>10</v>
      </c>
      <c r="U14" s="277"/>
      <c r="V14" s="276" t="s">
        <v>29</v>
      </c>
      <c r="W14" s="277"/>
      <c r="X14" s="276" t="s">
        <v>11</v>
      </c>
      <c r="Y14" s="277"/>
      <c r="Z14" s="280" t="s">
        <v>22</v>
      </c>
      <c r="AA14" s="280"/>
      <c r="AB14" s="280"/>
      <c r="AC14" s="278" t="s">
        <v>12</v>
      </c>
      <c r="AD14" s="287"/>
      <c r="AE14" s="279"/>
      <c r="AF14" s="302" t="s">
        <v>23</v>
      </c>
    </row>
    <row r="15" spans="1:32" ht="21.75" customHeight="1">
      <c r="A15" s="71" t="s">
        <v>13</v>
      </c>
      <c r="B15" s="280" t="s">
        <v>2</v>
      </c>
      <c r="C15" s="280"/>
      <c r="D15" s="282"/>
      <c r="E15" s="282"/>
      <c r="F15" s="72" t="s">
        <v>14</v>
      </c>
      <c r="G15" s="72" t="s">
        <v>15</v>
      </c>
      <c r="H15" s="72" t="s">
        <v>4</v>
      </c>
      <c r="I15" s="72" t="s">
        <v>16</v>
      </c>
      <c r="J15" s="72" t="s">
        <v>14</v>
      </c>
      <c r="K15" s="72" t="s">
        <v>15</v>
      </c>
      <c r="L15" s="73" t="s">
        <v>17</v>
      </c>
      <c r="M15" s="73" t="s">
        <v>18</v>
      </c>
      <c r="N15" s="72" t="s">
        <v>14</v>
      </c>
      <c r="O15" s="72" t="s">
        <v>15</v>
      </c>
      <c r="P15" s="73" t="s">
        <v>17</v>
      </c>
      <c r="Q15" s="73" t="s">
        <v>18</v>
      </c>
      <c r="R15" s="72" t="s">
        <v>14</v>
      </c>
      <c r="S15" s="72" t="s">
        <v>15</v>
      </c>
      <c r="T15" s="73" t="s">
        <v>17</v>
      </c>
      <c r="U15" s="73" t="s">
        <v>18</v>
      </c>
      <c r="V15" s="72" t="s">
        <v>14</v>
      </c>
      <c r="W15" s="72" t="s">
        <v>15</v>
      </c>
      <c r="X15" s="73" t="s">
        <v>17</v>
      </c>
      <c r="Y15" s="73" t="s">
        <v>18</v>
      </c>
      <c r="Z15" s="73" t="s">
        <v>17</v>
      </c>
      <c r="AA15" s="73" t="s">
        <v>18</v>
      </c>
      <c r="AB15" s="73" t="s">
        <v>24</v>
      </c>
      <c r="AC15" s="72" t="s">
        <v>19</v>
      </c>
      <c r="AD15" s="72" t="s">
        <v>20</v>
      </c>
      <c r="AE15" s="72" t="s">
        <v>21</v>
      </c>
      <c r="AF15" s="399"/>
    </row>
    <row r="16" spans="1:32" ht="15.75" customHeight="1">
      <c r="A16" s="1"/>
      <c r="B16" s="272"/>
      <c r="C16" s="272"/>
      <c r="D16" s="7"/>
      <c r="E16" s="8"/>
      <c r="F16" s="115">
        <v>379048.41840000002</v>
      </c>
      <c r="G16" s="116">
        <v>646832.9</v>
      </c>
      <c r="H16" s="75"/>
      <c r="I16" s="76"/>
      <c r="J16" s="77"/>
      <c r="K16" s="77"/>
      <c r="L16" s="1"/>
      <c r="M16" s="78"/>
      <c r="N16" s="77"/>
      <c r="O16" s="77"/>
      <c r="P16" s="1"/>
      <c r="Q16" s="78"/>
      <c r="R16" s="77"/>
      <c r="S16" s="77"/>
      <c r="T16" s="1"/>
      <c r="U16" s="78"/>
      <c r="V16" s="77"/>
      <c r="W16" s="77"/>
      <c r="X16" s="1"/>
      <c r="Y16" s="79"/>
      <c r="Z16" s="4">
        <f>SUM(Z17:Z27)</f>
        <v>1050</v>
      </c>
      <c r="AA16" s="4">
        <f>SUM(AA17:AA27)</f>
        <v>782</v>
      </c>
      <c r="AB16" s="75"/>
      <c r="AC16" s="79"/>
      <c r="AD16" s="79"/>
      <c r="AE16" s="79"/>
      <c r="AF16" s="80"/>
    </row>
    <row r="17" spans="1:33" ht="15.75">
      <c r="A17" s="1"/>
      <c r="B17" s="416" t="s">
        <v>212</v>
      </c>
      <c r="C17" s="416"/>
      <c r="D17" s="43" t="s">
        <v>211</v>
      </c>
      <c r="E17" s="44">
        <v>0.3</v>
      </c>
      <c r="F17" s="117">
        <f t="shared" ref="F17:F27" si="0">$F$16*E17</f>
        <v>113714.52552000001</v>
      </c>
      <c r="G17" s="117">
        <f t="shared" ref="G17:G27" si="1">$G$16*E17</f>
        <v>194049.87</v>
      </c>
      <c r="H17" s="75"/>
      <c r="I17" s="76"/>
      <c r="J17" s="77"/>
      <c r="K17" s="77"/>
      <c r="L17" s="1"/>
      <c r="M17" s="78"/>
      <c r="N17" s="77"/>
      <c r="O17" s="77"/>
      <c r="P17" s="1"/>
      <c r="Q17" s="78"/>
      <c r="R17" s="77"/>
      <c r="S17" s="77"/>
      <c r="T17" s="1"/>
      <c r="U17" s="78"/>
      <c r="V17" s="77"/>
      <c r="W17" s="77"/>
      <c r="X17" s="1"/>
      <c r="Y17" s="79"/>
      <c r="Z17" s="56">
        <f>'[2]ENERO 2020'!G14+'[2]FEBRERO 2020'!G14+'[2]MARZO 2020'!G14+'[2]ABRIL 2020'!G14+'[2]MAYO 2020'!G14+'[2]JUNIO 2020'!G14+'[2]JULIO 2020'!G14+'[2]AGOSTO 2020'!G14+'[2]SEPTIEMBRE 2020'!G14</f>
        <v>975</v>
      </c>
      <c r="AA17" s="56">
        <f>'[2]ENERO 2020'!H14+'[2]FEBRERO 2020'!H14+'[2]MARZO 2020'!H14+'[2]ABRIL 2020'!H14+'[2]MAYO 2020'!H14+'[2]JUNIO 2020'!H14+'[2]JULIO 2020'!G14+'[2]AGOSTO 2020'!G14+'[2]SEPTIEMBRE 2020'!G14</f>
        <v>740</v>
      </c>
      <c r="AB17" s="75"/>
      <c r="AC17" s="79"/>
      <c r="AD17" s="79"/>
      <c r="AE17" s="79"/>
      <c r="AF17" s="80"/>
    </row>
    <row r="18" spans="1:33" ht="31.5">
      <c r="A18" s="1"/>
      <c r="B18" s="416" t="s">
        <v>213</v>
      </c>
      <c r="C18" s="416"/>
      <c r="D18" s="43" t="s">
        <v>214</v>
      </c>
      <c r="E18" s="44">
        <v>0.05</v>
      </c>
      <c r="F18" s="117">
        <f t="shared" si="0"/>
        <v>18952.42092</v>
      </c>
      <c r="G18" s="117">
        <f t="shared" si="1"/>
        <v>32341.645000000004</v>
      </c>
      <c r="H18" s="75"/>
      <c r="I18" s="76"/>
      <c r="J18" s="77"/>
      <c r="K18" s="77"/>
      <c r="L18" s="1"/>
      <c r="M18" s="78"/>
      <c r="N18" s="77"/>
      <c r="O18" s="77"/>
      <c r="P18" s="1"/>
      <c r="Q18" s="78"/>
      <c r="R18" s="77"/>
      <c r="S18" s="77"/>
      <c r="T18" s="1"/>
      <c r="U18" s="78"/>
      <c r="V18" s="77"/>
      <c r="W18" s="77"/>
      <c r="X18" s="1"/>
      <c r="Y18" s="79"/>
      <c r="Z18" s="56">
        <f>'[2]ENERO 2020'!G15+'[2]FEBRERO 2020'!G15+'[2]MARZO 2020'!G15+'[2]ABRIL 2020'!G15+'[2]MAYO 2020'!G15+'[2]JUNIO 2020'!G15+'[2]JULIO 2020'!G15+'[2]AGOSTO 2020'!G15+'[2]SEPTIEMBRE 2020'!G15</f>
        <v>7</v>
      </c>
      <c r="AA18" s="56">
        <f>'[2]ENERO 2020'!H15+'[2]FEBRERO 2020'!H15+'[2]MARZO 2020'!H15+'[2]ABRIL 2020'!H15+'[2]MAYO 2020'!H15+'[2]JUNIO 2020'!H15+'[2]JULIO 2020'!G15+'[2]AGOSTO 2020'!G15+'[2]SEPTIEMBRE 2020'!G15</f>
        <v>6</v>
      </c>
      <c r="AB18" s="75"/>
      <c r="AC18" s="79"/>
      <c r="AD18" s="79"/>
      <c r="AE18" s="79"/>
      <c r="AF18" s="80"/>
    </row>
    <row r="19" spans="1:33" ht="31.5">
      <c r="A19" s="1"/>
      <c r="B19" s="416" t="s">
        <v>215</v>
      </c>
      <c r="C19" s="417"/>
      <c r="D19" s="43" t="s">
        <v>214</v>
      </c>
      <c r="E19" s="44">
        <v>0.05</v>
      </c>
      <c r="F19" s="117">
        <f t="shared" si="0"/>
        <v>18952.42092</v>
      </c>
      <c r="G19" s="117">
        <f t="shared" si="1"/>
        <v>32341.645000000004</v>
      </c>
      <c r="H19" s="75"/>
      <c r="I19" s="76"/>
      <c r="J19" s="77"/>
      <c r="K19" s="77"/>
      <c r="L19" s="1"/>
      <c r="M19" s="78"/>
      <c r="N19" s="77"/>
      <c r="O19" s="77"/>
      <c r="P19" s="1"/>
      <c r="Q19" s="78"/>
      <c r="R19" s="77"/>
      <c r="S19" s="77"/>
      <c r="T19" s="1"/>
      <c r="U19" s="78"/>
      <c r="V19" s="77"/>
      <c r="W19" s="77"/>
      <c r="X19" s="1"/>
      <c r="Y19" s="79"/>
      <c r="Z19" s="56">
        <f>'[2]ENERO 2020'!G16+'[2]FEBRERO 2020'!G16+'[2]MARZO 2020'!G16+'[2]ABRIL 2020'!G16+'[2]MAYO 2020'!G16+'[2]JUNIO 2020'!G16+'[2]JULIO 2020'!G16+'[2]AGOSTO 2020'!G16+'[2]SEPTIEMBRE 2020'!G16</f>
        <v>7</v>
      </c>
      <c r="AA19" s="56">
        <f>'[2]ENERO 2020'!H16+'[2]FEBRERO 2020'!H16+'[2]MARZO 2020'!H16+'[2]ABRIL 2020'!H16+'[2]MAYO 2020'!H16+'[2]JUNIO 2020'!H16+'[2]JULIO 2020'!G16+'[2]AGOSTO 2020'!G16+'[2]SEPTIEMBRE 2020'!G16</f>
        <v>4</v>
      </c>
      <c r="AB19" s="75"/>
      <c r="AC19" s="79"/>
      <c r="AD19" s="79"/>
      <c r="AE19" s="79"/>
      <c r="AF19" s="80"/>
    </row>
    <row r="20" spans="1:33" ht="31.5">
      <c r="A20" s="1"/>
      <c r="B20" s="412" t="s">
        <v>216</v>
      </c>
      <c r="C20" s="413"/>
      <c r="D20" s="43" t="s">
        <v>214</v>
      </c>
      <c r="E20" s="44">
        <v>0.05</v>
      </c>
      <c r="F20" s="117">
        <f t="shared" si="0"/>
        <v>18952.42092</v>
      </c>
      <c r="G20" s="117">
        <f t="shared" si="1"/>
        <v>32341.645000000004</v>
      </c>
      <c r="H20" s="75"/>
      <c r="I20" s="76"/>
      <c r="J20" s="77"/>
      <c r="K20" s="77"/>
      <c r="L20" s="1"/>
      <c r="M20" s="78"/>
      <c r="N20" s="77"/>
      <c r="O20" s="77"/>
      <c r="P20" s="1"/>
      <c r="Q20" s="78"/>
      <c r="R20" s="77"/>
      <c r="S20" s="77"/>
      <c r="T20" s="1"/>
      <c r="U20" s="78"/>
      <c r="V20" s="77"/>
      <c r="W20" s="77"/>
      <c r="X20" s="1"/>
      <c r="Y20" s="79"/>
      <c r="Z20" s="56">
        <f>'[2]ENERO 2020'!G17+'[2]FEBRERO 2020'!G17+'[2]MARZO 2020'!G17+'[2]ABRIL 2020'!G17+'[2]MAYO 2020'!G17+'[2]JUNIO 2020'!G17+'[2]JULIO 2020'!G17+'[2]AGOSTO 2020'!G17+'[2]SEPTIEMBRE 2020'!G17</f>
        <v>6</v>
      </c>
      <c r="AA20" s="56">
        <f>'[2]ENERO 2020'!H17+'[2]FEBRERO 2020'!H17+'[2]MARZO 2020'!H17+'[2]ABRIL 2020'!H17+'[2]MAYO 2020'!H17+'[2]JUNIO 2020'!H17+'[2]JULIO 2020'!G17+'[2]AGOSTO 2020'!G17+'[2]SEPTIEMBRE 2020'!G17</f>
        <v>5</v>
      </c>
      <c r="AB20" s="75"/>
      <c r="AC20" s="79"/>
      <c r="AD20" s="79"/>
      <c r="AE20" s="79"/>
      <c r="AF20" s="80"/>
    </row>
    <row r="21" spans="1:33" ht="31.5">
      <c r="A21" s="1"/>
      <c r="B21" s="416" t="s">
        <v>217</v>
      </c>
      <c r="C21" s="417"/>
      <c r="D21" s="43" t="s">
        <v>214</v>
      </c>
      <c r="E21" s="44">
        <v>0.15</v>
      </c>
      <c r="F21" s="117">
        <f t="shared" si="0"/>
        <v>56857.262760000005</v>
      </c>
      <c r="G21" s="117">
        <f t="shared" si="1"/>
        <v>97024.934999999998</v>
      </c>
      <c r="H21" s="75"/>
      <c r="I21" s="76"/>
      <c r="J21" s="77"/>
      <c r="K21" s="77"/>
      <c r="L21" s="1"/>
      <c r="M21" s="78"/>
      <c r="N21" s="77"/>
      <c r="O21" s="77"/>
      <c r="P21" s="1"/>
      <c r="Q21" s="78"/>
      <c r="R21" s="77"/>
      <c r="S21" s="77"/>
      <c r="T21" s="1"/>
      <c r="U21" s="78"/>
      <c r="V21" s="77"/>
      <c r="W21" s="77"/>
      <c r="X21" s="1"/>
      <c r="Y21" s="79"/>
      <c r="Z21" s="56">
        <f>'[2]ENERO 2020'!G18+'[2]FEBRERO 2020'!G18+'[2]MARZO 2020'!G18+'[2]ABRIL 2020'!G18+'[2]MAYO 2020'!G18+'[2]JUNIO 2020'!G18+'[2]JULIO 2020'!G18+'[2]AGOSTO 2020'!G18+'[2]SEPTIEMBRE 2020'!G18</f>
        <v>18</v>
      </c>
      <c r="AA21" s="56">
        <f>'[2]ENERO 2020'!H18+'[2]FEBRERO 2020'!H18+'[2]MARZO 2020'!H18+'[2]ABRIL 2020'!H18+'[2]MAYO 2020'!H18+'[2]JUNIO 2020'!H18+'[2]JULIO 2020'!G18+'[2]AGOSTO 2020'!G18+'[2]SEPTIEMBRE 2020'!G18</f>
        <v>7</v>
      </c>
      <c r="AB21" s="75"/>
      <c r="AC21" s="79"/>
      <c r="AD21" s="79"/>
      <c r="AE21" s="79"/>
      <c r="AF21" s="80"/>
    </row>
    <row r="22" spans="1:33" ht="31.5">
      <c r="A22" s="1"/>
      <c r="B22" s="416" t="s">
        <v>218</v>
      </c>
      <c r="C22" s="417"/>
      <c r="D22" s="43" t="s">
        <v>214</v>
      </c>
      <c r="E22" s="44">
        <v>0.1</v>
      </c>
      <c r="F22" s="117">
        <f t="shared" si="0"/>
        <v>37904.841840000001</v>
      </c>
      <c r="G22" s="117">
        <f t="shared" si="1"/>
        <v>64683.290000000008</v>
      </c>
      <c r="H22" s="75"/>
      <c r="I22" s="76"/>
      <c r="J22" s="77"/>
      <c r="K22" s="77"/>
      <c r="L22" s="1"/>
      <c r="M22" s="78"/>
      <c r="N22" s="77"/>
      <c r="O22" s="77"/>
      <c r="P22" s="1"/>
      <c r="Q22" s="78"/>
      <c r="R22" s="77"/>
      <c r="S22" s="77"/>
      <c r="T22" s="1"/>
      <c r="U22" s="78"/>
      <c r="V22" s="77"/>
      <c r="W22" s="77"/>
      <c r="X22" s="1"/>
      <c r="Y22" s="79"/>
      <c r="Z22" s="56">
        <f>'[2]ENERO 2020'!G19+'[2]FEBRERO 2020'!G19+'[2]MARZO 2020'!G19+'[2]ABRIL 2020'!G19+'[2]MAYO 2020'!G19+'[2]JUNIO 2020'!G19+'[2]JULIO 2020'!G19+'[2]AGOSTO 2020'!G19+'[2]SEPTIEMBRE 2020'!G19</f>
        <v>9</v>
      </c>
      <c r="AA22" s="56">
        <f>'[2]ENERO 2020'!H19+'[2]FEBRERO 2020'!H19+'[2]MARZO 2020'!H19+'[2]ABRIL 2020'!H19+'[2]MAYO 2020'!H19+'[2]JUNIO 2020'!H19+'[2]JULIO 2020'!G19+'[2]AGOSTO 2020'!G19+'[2]SEPTIEMBRE 2020'!G19</f>
        <v>3</v>
      </c>
      <c r="AB22" s="75"/>
      <c r="AC22" s="79"/>
      <c r="AD22" s="79"/>
      <c r="AE22" s="79"/>
      <c r="AF22" s="80"/>
    </row>
    <row r="23" spans="1:33" ht="31.5">
      <c r="A23" s="1"/>
      <c r="B23" s="414" t="s">
        <v>219</v>
      </c>
      <c r="C23" s="415"/>
      <c r="D23" s="43" t="s">
        <v>214</v>
      </c>
      <c r="E23" s="44">
        <v>0.1</v>
      </c>
      <c r="F23" s="117">
        <f t="shared" si="0"/>
        <v>37904.841840000001</v>
      </c>
      <c r="G23" s="117">
        <f t="shared" si="1"/>
        <v>64683.290000000008</v>
      </c>
      <c r="H23" s="75"/>
      <c r="I23" s="76"/>
      <c r="J23" s="77"/>
      <c r="K23" s="77"/>
      <c r="L23" s="1"/>
      <c r="M23" s="78"/>
      <c r="N23" s="77"/>
      <c r="O23" s="77"/>
      <c r="P23" s="1"/>
      <c r="Q23" s="78"/>
      <c r="R23" s="77"/>
      <c r="S23" s="77"/>
      <c r="T23" s="1"/>
      <c r="U23" s="78"/>
      <c r="V23" s="77"/>
      <c r="W23" s="77"/>
      <c r="X23" s="1"/>
      <c r="Y23" s="79"/>
      <c r="Z23" s="56">
        <f>'[2]ENERO 2020'!G20+'[2]FEBRERO 2020'!G20+'[2]MARZO 2020'!G20+'[2]ABRIL 2020'!G20+'[2]MAYO 2020'!G20+'[2]JUNIO 2020'!G20+'[2]JULIO 2020'!G20+'[2]AGOSTO 2020'!G20+'[2]SEPTIEMBRE 2020'!G20</f>
        <v>7</v>
      </c>
      <c r="AA23" s="56">
        <f>'[2]ENERO 2020'!H20+'[2]FEBRERO 2020'!H20+'[2]MARZO 2020'!H20+'[2]ABRIL 2020'!H20+'[2]MAYO 2020'!H20+'[2]JUNIO 2020'!H20+'[2]JULIO 2020'!G20+'[2]AGOSTO 2020'!G20+'[2]SEPTIEMBRE 2020'!G20</f>
        <v>6</v>
      </c>
      <c r="AB23" s="75"/>
      <c r="AC23" s="79"/>
      <c r="AD23" s="79"/>
      <c r="AE23" s="79"/>
      <c r="AF23" s="80"/>
      <c r="AG23" s="118"/>
    </row>
    <row r="24" spans="1:33" ht="31.5">
      <c r="A24" s="1"/>
      <c r="B24" s="414" t="s">
        <v>220</v>
      </c>
      <c r="C24" s="415"/>
      <c r="D24" s="43" t="s">
        <v>214</v>
      </c>
      <c r="E24" s="44">
        <v>0.05</v>
      </c>
      <c r="F24" s="117">
        <f t="shared" si="0"/>
        <v>18952.42092</v>
      </c>
      <c r="G24" s="117">
        <f t="shared" si="1"/>
        <v>32341.645000000004</v>
      </c>
      <c r="H24" s="75"/>
      <c r="I24" s="76"/>
      <c r="J24" s="77"/>
      <c r="K24" s="77"/>
      <c r="L24" s="1"/>
      <c r="M24" s="78"/>
      <c r="N24" s="77"/>
      <c r="O24" s="77"/>
      <c r="P24" s="1"/>
      <c r="Q24" s="78"/>
      <c r="R24" s="77"/>
      <c r="S24" s="77"/>
      <c r="T24" s="1"/>
      <c r="U24" s="78"/>
      <c r="V24" s="77"/>
      <c r="W24" s="77"/>
      <c r="X24" s="1"/>
      <c r="Y24" s="79"/>
      <c r="Z24" s="56">
        <f>'[2]ENERO 2020'!G21+'[2]FEBRERO 2020'!G21+'[2]MARZO 2020'!G21+'[2]ABRIL 2020'!G21+'[2]MAYO 2020'!G21+'[2]JUNIO 2020'!G21+'[2]JULIO 2020'!G21+'[2]AGOSTO 2020'!G21+'[2]SEPTIEMBRE 2020'!G21</f>
        <v>5</v>
      </c>
      <c r="AA24" s="56">
        <f>'[2]ENERO 2020'!H21+'[2]FEBRERO 2020'!H21+'[2]MARZO 2020'!H21+'[2]ABRIL 2020'!H21+'[2]MAYO 2020'!H21+'[2]JUNIO 2020'!H21+'[2]JULIO 2020'!G21+'[2]AGOSTO 2020'!G21+'[2]SEPTIEMBRE 2020'!G21</f>
        <v>3</v>
      </c>
      <c r="AB24" s="75"/>
      <c r="AC24" s="79"/>
      <c r="AD24" s="79"/>
      <c r="AE24" s="79"/>
      <c r="AF24" s="80"/>
    </row>
    <row r="25" spans="1:33" ht="15.75" customHeight="1">
      <c r="A25" s="119"/>
      <c r="B25" s="418" t="s">
        <v>221</v>
      </c>
      <c r="C25" s="419"/>
      <c r="D25" s="120" t="s">
        <v>214</v>
      </c>
      <c r="E25" s="121">
        <v>0.05</v>
      </c>
      <c r="F25" s="117">
        <f t="shared" si="0"/>
        <v>18952.42092</v>
      </c>
      <c r="G25" s="117">
        <f t="shared" si="1"/>
        <v>32341.645000000004</v>
      </c>
      <c r="H25" s="83"/>
      <c r="I25" s="83"/>
      <c r="J25" s="83"/>
      <c r="K25" s="83"/>
      <c r="L25" s="81"/>
      <c r="M25" s="84"/>
      <c r="N25" s="2"/>
      <c r="O25" s="2"/>
      <c r="P25" s="81"/>
      <c r="Q25" s="81"/>
      <c r="R25" s="83"/>
      <c r="S25" s="83"/>
      <c r="T25" s="81"/>
      <c r="U25" s="81"/>
      <c r="V25" s="83"/>
      <c r="W25" s="83"/>
      <c r="X25" s="81"/>
      <c r="Y25" s="81"/>
      <c r="Z25" s="56">
        <f>'[2]ENERO 2020'!G22+'[2]FEBRERO 2020'!G22+'[2]MARZO 2020'!G22+'[2]ABRIL 2020'!G22+'[2]MAYO 2020'!G22+'[2]JUNIO 2020'!G22+'[2]JULIO 2020'!G22+'[2]AGOSTO 2020'!G22+'[2]SEPTIEMBRE 2020'!G22</f>
        <v>8</v>
      </c>
      <c r="AA25" s="56">
        <f>'[2]ENERO 2020'!H22+'[2]FEBRERO 2020'!H22+'[2]MARZO 2020'!H22+'[2]ABRIL 2020'!H22+'[2]MAYO 2020'!H22+'[2]JUNIO 2020'!H22+'[2]JULIO 2020'!G22+'[2]AGOSTO 2020'!G22+'[2]SEPTIEMBRE 2020'!G22</f>
        <v>5</v>
      </c>
      <c r="AB25" s="85"/>
      <c r="AC25" s="122"/>
      <c r="AD25" s="122"/>
      <c r="AE25" s="122"/>
      <c r="AF25" s="13"/>
    </row>
    <row r="26" spans="1:33" ht="15.75" customHeight="1">
      <c r="A26" s="119"/>
      <c r="B26" s="418" t="s">
        <v>222</v>
      </c>
      <c r="C26" s="419"/>
      <c r="D26" s="120" t="s">
        <v>214</v>
      </c>
      <c r="E26" s="121">
        <v>0.05</v>
      </c>
      <c r="F26" s="117">
        <f t="shared" si="0"/>
        <v>18952.42092</v>
      </c>
      <c r="G26" s="117">
        <f t="shared" si="1"/>
        <v>32341.645000000004</v>
      </c>
      <c r="H26" s="83"/>
      <c r="I26" s="83"/>
      <c r="J26" s="83"/>
      <c r="K26" s="83"/>
      <c r="L26" s="81"/>
      <c r="M26" s="84"/>
      <c r="N26" s="2"/>
      <c r="O26" s="2"/>
      <c r="P26" s="81"/>
      <c r="Q26" s="81"/>
      <c r="R26" s="83"/>
      <c r="S26" s="83"/>
      <c r="T26" s="81"/>
      <c r="U26" s="81"/>
      <c r="V26" s="83"/>
      <c r="W26" s="83"/>
      <c r="X26" s="81"/>
      <c r="Y26" s="81"/>
      <c r="Z26" s="56">
        <f>'[2]ENERO 2020'!G23+'[2]FEBRERO 2020'!G23+'[2]MARZO 2020'!G23+'[2]ABRIL 2020'!G23+'[2]MAYO 2020'!G23+'[2]JUNIO 2020'!G23+'[2]JULIO 2020'!G23+'[2]AGOSTO 2020'!G23+'[2]SEPTIEMBRE 2020'!G23</f>
        <v>3</v>
      </c>
      <c r="AA26" s="56">
        <f>'[2]ENERO 2020'!H23+'[2]FEBRERO 2020'!H23+'[2]MARZO 2020'!H23+'[2]ABRIL 2020'!H23+'[2]MAYO 2020'!H23+'[2]JUNIO 2020'!H23+'[2]JULIO 2020'!G23+'[2]AGOSTO 2020'!G23+'[2]SEPTIEMBRE 2020'!G23</f>
        <v>1</v>
      </c>
      <c r="AB26" s="85"/>
      <c r="AC26" s="122"/>
      <c r="AD26" s="122"/>
      <c r="AE26" s="122"/>
      <c r="AF26" s="13"/>
    </row>
    <row r="27" spans="1:33" ht="15.75">
      <c r="A27" s="119"/>
      <c r="B27" s="418" t="s">
        <v>223</v>
      </c>
      <c r="C27" s="419"/>
      <c r="D27" s="120" t="s">
        <v>214</v>
      </c>
      <c r="E27" s="121">
        <v>0.05</v>
      </c>
      <c r="F27" s="117">
        <f t="shared" si="0"/>
        <v>18952.42092</v>
      </c>
      <c r="G27" s="117">
        <f t="shared" si="1"/>
        <v>32341.645000000004</v>
      </c>
      <c r="H27" s="83"/>
      <c r="I27" s="83"/>
      <c r="J27" s="83"/>
      <c r="K27" s="83"/>
      <c r="L27" s="81"/>
      <c r="M27" s="84"/>
      <c r="N27" s="2"/>
      <c r="O27" s="2"/>
      <c r="P27" s="81"/>
      <c r="Q27" s="81"/>
      <c r="R27" s="83"/>
      <c r="S27" s="83"/>
      <c r="T27" s="81"/>
      <c r="U27" s="81"/>
      <c r="V27" s="83"/>
      <c r="W27" s="83"/>
      <c r="X27" s="81"/>
      <c r="Y27" s="81"/>
      <c r="Z27" s="56">
        <f>'[2]ENERO 2020'!G24+'[2]FEBRERO 2020'!G24+'[2]MARZO 2020'!G24+'[2]ABRIL 2020'!G24+'[2]MAYO 2020'!G24+'[2]JUNIO 2020'!G24+'[2]JULIO 2020'!G24+'[2]AGOSTO 2020'!G24+'[2]SEPTIEMBRE 2020'!G24</f>
        <v>5</v>
      </c>
      <c r="AA27" s="56">
        <f>'[2]ENERO 2020'!H24+'[2]FEBRERO 2020'!H24+'[2]MARZO 2020'!H24+'[2]ABRIL 2020'!H24+'[2]MAYO 2020'!H24+'[2]JUNIO 2020'!H24+'[2]JULIO 2020'!G24+'[2]AGOSTO 2020'!G24+'[2]SEPTIEMBRE 2020'!G24</f>
        <v>2</v>
      </c>
      <c r="AB27" s="85"/>
      <c r="AC27" s="122"/>
      <c r="AD27" s="122"/>
      <c r="AE27" s="122"/>
      <c r="AF27" s="13"/>
    </row>
    <row r="37" spans="1:256" s="88" customFormat="1">
      <c r="A37" s="66"/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66"/>
      <c r="AO37" s="66"/>
      <c r="AP37" s="66"/>
      <c r="AQ37" s="66"/>
      <c r="AR37" s="66"/>
      <c r="AS37" s="66"/>
      <c r="AT37" s="66"/>
      <c r="AU37" s="66"/>
      <c r="AV37" s="66"/>
      <c r="AW37" s="66"/>
      <c r="AX37" s="66"/>
      <c r="AY37" s="66"/>
      <c r="AZ37" s="66"/>
      <c r="BA37" s="66"/>
      <c r="BB37" s="66"/>
      <c r="BC37" s="66"/>
      <c r="BD37" s="66"/>
      <c r="BE37" s="66"/>
      <c r="BF37" s="66"/>
      <c r="BG37" s="66"/>
      <c r="BH37" s="66"/>
      <c r="BI37" s="66"/>
      <c r="BJ37" s="66"/>
      <c r="BK37" s="66"/>
      <c r="BL37" s="66"/>
      <c r="BM37" s="66"/>
      <c r="BN37" s="66"/>
      <c r="BO37" s="66"/>
      <c r="BP37" s="66"/>
      <c r="BQ37" s="66"/>
      <c r="BR37" s="66"/>
      <c r="BS37" s="66"/>
      <c r="BT37" s="66"/>
      <c r="BU37" s="66"/>
      <c r="BV37" s="66"/>
      <c r="BW37" s="66"/>
      <c r="BX37" s="66"/>
      <c r="BY37" s="66"/>
      <c r="BZ37" s="66"/>
      <c r="CA37" s="66"/>
      <c r="CB37" s="66"/>
      <c r="CC37" s="66"/>
      <c r="CD37" s="66"/>
      <c r="CE37" s="66"/>
      <c r="CF37" s="66"/>
      <c r="CG37" s="66"/>
      <c r="CH37" s="66"/>
      <c r="CI37" s="66"/>
      <c r="CJ37" s="66"/>
      <c r="CK37" s="66"/>
      <c r="CL37" s="66"/>
      <c r="CM37" s="66"/>
      <c r="CN37" s="66"/>
      <c r="CO37" s="66"/>
      <c r="CP37" s="66"/>
      <c r="CQ37" s="66"/>
      <c r="CR37" s="66"/>
      <c r="CS37" s="66"/>
      <c r="CT37" s="66"/>
      <c r="CU37" s="66"/>
      <c r="CV37" s="66"/>
      <c r="CW37" s="66"/>
      <c r="CX37" s="66"/>
      <c r="CY37" s="66"/>
      <c r="CZ37" s="66"/>
      <c r="DA37" s="66"/>
      <c r="DB37" s="66"/>
      <c r="DC37" s="66"/>
      <c r="DD37" s="66"/>
      <c r="DE37" s="66"/>
      <c r="DF37" s="66"/>
      <c r="DG37" s="66"/>
      <c r="DH37" s="66"/>
      <c r="DI37" s="66"/>
      <c r="DJ37" s="66"/>
      <c r="DK37" s="66"/>
      <c r="DL37" s="66"/>
      <c r="DM37" s="66"/>
      <c r="DN37" s="66"/>
      <c r="DO37" s="66"/>
      <c r="DP37" s="66"/>
      <c r="DQ37" s="66"/>
      <c r="DR37" s="66"/>
      <c r="DS37" s="66"/>
      <c r="DT37" s="66"/>
      <c r="DU37" s="66"/>
      <c r="DV37" s="66"/>
      <c r="DW37" s="66"/>
      <c r="DX37" s="66"/>
      <c r="DY37" s="66"/>
      <c r="DZ37" s="66"/>
      <c r="EA37" s="66"/>
      <c r="EB37" s="66"/>
      <c r="EC37" s="66"/>
      <c r="ED37" s="66"/>
      <c r="EE37" s="66"/>
      <c r="EF37" s="66"/>
      <c r="EG37" s="66"/>
      <c r="EH37" s="66"/>
      <c r="EI37" s="66"/>
      <c r="EJ37" s="66"/>
      <c r="EK37" s="66"/>
      <c r="EL37" s="66"/>
      <c r="EM37" s="66"/>
      <c r="EN37" s="66"/>
      <c r="EO37" s="66"/>
      <c r="EP37" s="66"/>
      <c r="EQ37" s="66"/>
      <c r="ER37" s="66"/>
      <c r="ES37" s="66"/>
      <c r="ET37" s="66"/>
      <c r="EU37" s="66"/>
      <c r="EV37" s="66"/>
      <c r="EW37" s="66"/>
      <c r="EX37" s="66"/>
      <c r="EY37" s="66"/>
      <c r="EZ37" s="66"/>
      <c r="FA37" s="66"/>
      <c r="FB37" s="66"/>
      <c r="FC37" s="66"/>
      <c r="FD37" s="66"/>
      <c r="FE37" s="66"/>
      <c r="FF37" s="66"/>
      <c r="FG37" s="66"/>
      <c r="FH37" s="66"/>
      <c r="FI37" s="66"/>
      <c r="FJ37" s="66"/>
      <c r="FK37" s="66"/>
      <c r="FL37" s="66"/>
      <c r="FM37" s="66"/>
      <c r="FN37" s="66"/>
      <c r="FO37" s="66"/>
      <c r="FP37" s="66"/>
      <c r="FQ37" s="66"/>
      <c r="FR37" s="66"/>
      <c r="FS37" s="66"/>
      <c r="FT37" s="66"/>
      <c r="FU37" s="66"/>
      <c r="FV37" s="66"/>
      <c r="FW37" s="66"/>
      <c r="FX37" s="66"/>
      <c r="FY37" s="66"/>
      <c r="FZ37" s="66"/>
      <c r="GA37" s="66"/>
      <c r="GB37" s="66"/>
      <c r="GC37" s="66"/>
      <c r="GD37" s="66"/>
      <c r="GE37" s="66"/>
      <c r="GF37" s="66"/>
      <c r="GG37" s="66"/>
      <c r="GH37" s="66"/>
      <c r="GI37" s="66"/>
      <c r="GJ37" s="66"/>
      <c r="GK37" s="66"/>
      <c r="GL37" s="66"/>
      <c r="GM37" s="66"/>
      <c r="GN37" s="66"/>
      <c r="GO37" s="66"/>
      <c r="GP37" s="66"/>
      <c r="GQ37" s="66"/>
      <c r="GR37" s="66"/>
      <c r="GS37" s="66"/>
      <c r="GT37" s="66"/>
      <c r="GU37" s="66"/>
      <c r="GV37" s="66"/>
      <c r="GW37" s="66"/>
      <c r="GX37" s="66"/>
      <c r="GY37" s="66"/>
      <c r="GZ37" s="66"/>
      <c r="HA37" s="66"/>
      <c r="HB37" s="66"/>
      <c r="HC37" s="66"/>
      <c r="HD37" s="66"/>
      <c r="HE37" s="66"/>
      <c r="HF37" s="66"/>
      <c r="HG37" s="66"/>
      <c r="HH37" s="66"/>
      <c r="HI37" s="66"/>
      <c r="HJ37" s="66"/>
      <c r="HK37" s="66"/>
      <c r="HL37" s="66"/>
      <c r="HM37" s="66"/>
      <c r="HN37" s="66"/>
      <c r="HO37" s="66"/>
      <c r="HP37" s="66"/>
      <c r="HQ37" s="66"/>
      <c r="HR37" s="66"/>
      <c r="HS37" s="66"/>
      <c r="HT37" s="66"/>
      <c r="HU37" s="66"/>
      <c r="HV37" s="66"/>
      <c r="HW37" s="66"/>
      <c r="HX37" s="66"/>
      <c r="HY37" s="66"/>
      <c r="HZ37" s="66"/>
      <c r="IA37" s="66"/>
      <c r="IB37" s="66"/>
      <c r="IC37" s="66"/>
      <c r="ID37" s="66"/>
      <c r="IE37" s="66"/>
      <c r="IF37" s="66"/>
      <c r="IG37" s="66"/>
      <c r="IH37" s="66"/>
      <c r="II37" s="66"/>
      <c r="IJ37" s="66"/>
      <c r="IK37" s="66"/>
      <c r="IL37" s="66"/>
      <c r="IM37" s="66"/>
      <c r="IN37" s="66"/>
      <c r="IO37" s="66"/>
      <c r="IP37" s="66"/>
      <c r="IQ37" s="66"/>
      <c r="IR37" s="66"/>
      <c r="IS37" s="66"/>
      <c r="IT37" s="66"/>
      <c r="IU37" s="66"/>
      <c r="IV37" s="66"/>
    </row>
    <row r="38" spans="1:256" s="67" customFormat="1">
      <c r="A38" s="66"/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  <c r="AK38" s="66"/>
      <c r="AL38" s="66"/>
      <c r="AM38" s="66"/>
      <c r="AN38" s="66"/>
      <c r="AO38" s="66"/>
      <c r="AP38" s="66"/>
      <c r="AQ38" s="66"/>
      <c r="AR38" s="66"/>
      <c r="AS38" s="66"/>
      <c r="AT38" s="66"/>
      <c r="AU38" s="66"/>
      <c r="AV38" s="66"/>
      <c r="AW38" s="66"/>
      <c r="AX38" s="66"/>
      <c r="AY38" s="66"/>
      <c r="AZ38" s="66"/>
      <c r="BA38" s="66"/>
      <c r="BB38" s="66"/>
      <c r="BC38" s="66"/>
      <c r="BD38" s="66"/>
      <c r="BE38" s="66"/>
      <c r="BF38" s="66"/>
      <c r="BG38" s="66"/>
      <c r="BH38" s="66"/>
      <c r="BI38" s="66"/>
      <c r="BJ38" s="66"/>
      <c r="BK38" s="66"/>
      <c r="BL38" s="66"/>
      <c r="BM38" s="66"/>
      <c r="BN38" s="66"/>
      <c r="BO38" s="66"/>
      <c r="BP38" s="66"/>
      <c r="BQ38" s="66"/>
      <c r="BR38" s="66"/>
      <c r="BS38" s="66"/>
      <c r="BT38" s="66"/>
      <c r="BU38" s="66"/>
      <c r="BV38" s="66"/>
      <c r="BW38" s="66"/>
      <c r="BX38" s="66"/>
      <c r="BY38" s="66"/>
      <c r="BZ38" s="66"/>
      <c r="CA38" s="66"/>
      <c r="CB38" s="66"/>
      <c r="CC38" s="66"/>
      <c r="CD38" s="66"/>
      <c r="CE38" s="66"/>
      <c r="CF38" s="66"/>
      <c r="CG38" s="66"/>
      <c r="CH38" s="66"/>
      <c r="CI38" s="66"/>
      <c r="CJ38" s="66"/>
      <c r="CK38" s="66"/>
      <c r="CL38" s="66"/>
      <c r="CM38" s="66"/>
      <c r="CN38" s="66"/>
      <c r="CO38" s="66"/>
      <c r="CP38" s="66"/>
      <c r="CQ38" s="66"/>
      <c r="CR38" s="66"/>
      <c r="CS38" s="66"/>
      <c r="CT38" s="66"/>
      <c r="CU38" s="66"/>
      <c r="CV38" s="66"/>
      <c r="CW38" s="66"/>
      <c r="CX38" s="66"/>
      <c r="CY38" s="66"/>
      <c r="CZ38" s="66"/>
      <c r="DA38" s="66"/>
      <c r="DB38" s="66"/>
      <c r="DC38" s="66"/>
      <c r="DD38" s="66"/>
      <c r="DE38" s="66"/>
      <c r="DF38" s="66"/>
      <c r="DG38" s="66"/>
      <c r="DH38" s="66"/>
      <c r="DI38" s="66"/>
      <c r="DJ38" s="66"/>
      <c r="DK38" s="66"/>
      <c r="DL38" s="66"/>
      <c r="DM38" s="66"/>
      <c r="DN38" s="66"/>
      <c r="DO38" s="66"/>
      <c r="DP38" s="66"/>
      <c r="DQ38" s="66"/>
      <c r="DR38" s="66"/>
      <c r="DS38" s="66"/>
      <c r="DT38" s="66"/>
      <c r="DU38" s="66"/>
      <c r="DV38" s="66"/>
      <c r="DW38" s="66"/>
      <c r="DX38" s="66"/>
      <c r="DY38" s="66"/>
      <c r="DZ38" s="66"/>
      <c r="EA38" s="66"/>
      <c r="EB38" s="66"/>
      <c r="EC38" s="66"/>
      <c r="ED38" s="66"/>
      <c r="EE38" s="66"/>
      <c r="EF38" s="66"/>
      <c r="EG38" s="66"/>
      <c r="EH38" s="66"/>
      <c r="EI38" s="66"/>
      <c r="EJ38" s="66"/>
      <c r="EK38" s="66"/>
      <c r="EL38" s="66"/>
      <c r="EM38" s="66"/>
      <c r="EN38" s="66"/>
      <c r="EO38" s="66"/>
      <c r="EP38" s="66"/>
      <c r="EQ38" s="66"/>
      <c r="ER38" s="66"/>
      <c r="ES38" s="66"/>
      <c r="ET38" s="66"/>
      <c r="EU38" s="66"/>
      <c r="EV38" s="66"/>
      <c r="EW38" s="66"/>
      <c r="EX38" s="66"/>
      <c r="EY38" s="66"/>
      <c r="EZ38" s="66"/>
      <c r="FA38" s="66"/>
      <c r="FB38" s="66"/>
      <c r="FC38" s="66"/>
      <c r="FD38" s="66"/>
      <c r="FE38" s="66"/>
      <c r="FF38" s="66"/>
      <c r="FG38" s="66"/>
      <c r="FH38" s="66"/>
      <c r="FI38" s="66"/>
      <c r="FJ38" s="66"/>
      <c r="FK38" s="66"/>
      <c r="FL38" s="66"/>
      <c r="FM38" s="66"/>
      <c r="FN38" s="66"/>
      <c r="FO38" s="66"/>
      <c r="FP38" s="66"/>
      <c r="FQ38" s="66"/>
      <c r="FR38" s="66"/>
      <c r="FS38" s="66"/>
      <c r="FT38" s="66"/>
      <c r="FU38" s="66"/>
      <c r="FV38" s="66"/>
      <c r="FW38" s="66"/>
      <c r="FX38" s="66"/>
      <c r="FY38" s="66"/>
      <c r="FZ38" s="66"/>
      <c r="GA38" s="66"/>
      <c r="GB38" s="66"/>
      <c r="GC38" s="66"/>
      <c r="GD38" s="66"/>
      <c r="GE38" s="66"/>
      <c r="GF38" s="66"/>
      <c r="GG38" s="66"/>
      <c r="GH38" s="66"/>
      <c r="GI38" s="66"/>
      <c r="GJ38" s="66"/>
      <c r="GK38" s="66"/>
      <c r="GL38" s="66"/>
      <c r="GM38" s="66"/>
      <c r="GN38" s="66"/>
      <c r="GO38" s="66"/>
      <c r="GP38" s="66"/>
      <c r="GQ38" s="66"/>
      <c r="GR38" s="66"/>
      <c r="GS38" s="66"/>
      <c r="GT38" s="66"/>
      <c r="GU38" s="66"/>
      <c r="GV38" s="66"/>
      <c r="GW38" s="66"/>
      <c r="GX38" s="66"/>
      <c r="GY38" s="66"/>
      <c r="GZ38" s="66"/>
      <c r="HA38" s="66"/>
      <c r="HB38" s="66"/>
      <c r="HC38" s="66"/>
      <c r="HD38" s="66"/>
      <c r="HE38" s="66"/>
      <c r="HF38" s="66"/>
      <c r="HG38" s="66"/>
      <c r="HH38" s="66"/>
      <c r="HI38" s="66"/>
      <c r="HJ38" s="66"/>
      <c r="HK38" s="66"/>
      <c r="HL38" s="66"/>
      <c r="HM38" s="66"/>
      <c r="HN38" s="66"/>
      <c r="HO38" s="66"/>
      <c r="HP38" s="66"/>
      <c r="HQ38" s="66"/>
      <c r="HR38" s="66"/>
      <c r="HS38" s="66"/>
      <c r="HT38" s="66"/>
      <c r="HU38" s="66"/>
      <c r="HV38" s="66"/>
      <c r="HW38" s="66"/>
      <c r="HX38" s="66"/>
      <c r="HY38" s="66"/>
      <c r="HZ38" s="66"/>
      <c r="IA38" s="66"/>
      <c r="IB38" s="66"/>
      <c r="IC38" s="66"/>
      <c r="ID38" s="66"/>
      <c r="IE38" s="66"/>
      <c r="IF38" s="66"/>
      <c r="IG38" s="66"/>
      <c r="IH38" s="66"/>
      <c r="II38" s="66"/>
      <c r="IJ38" s="66"/>
      <c r="IK38" s="66"/>
      <c r="IL38" s="66"/>
      <c r="IM38" s="66"/>
      <c r="IN38" s="66"/>
      <c r="IO38" s="66"/>
      <c r="IP38" s="66"/>
      <c r="IQ38" s="66"/>
      <c r="IR38" s="66"/>
      <c r="IS38" s="66"/>
      <c r="IT38" s="66"/>
      <c r="IU38" s="66"/>
      <c r="IV38" s="66"/>
    </row>
    <row r="39" spans="1:256" s="69" customFormat="1">
      <c r="A39" s="66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6"/>
      <c r="AN39" s="66"/>
      <c r="AO39" s="66"/>
      <c r="AP39" s="66"/>
      <c r="AQ39" s="66"/>
      <c r="AR39" s="66"/>
      <c r="AS39" s="66"/>
      <c r="AT39" s="66"/>
      <c r="AU39" s="66"/>
      <c r="AV39" s="66"/>
      <c r="AW39" s="66"/>
      <c r="AX39" s="66"/>
      <c r="AY39" s="66"/>
      <c r="AZ39" s="66"/>
      <c r="BA39" s="66"/>
      <c r="BB39" s="66"/>
      <c r="BC39" s="66"/>
      <c r="BD39" s="66"/>
      <c r="BE39" s="66"/>
      <c r="BF39" s="66"/>
      <c r="BG39" s="66"/>
      <c r="BH39" s="66"/>
      <c r="BI39" s="66"/>
      <c r="BJ39" s="66"/>
      <c r="BK39" s="66"/>
      <c r="BL39" s="66"/>
      <c r="BM39" s="66"/>
      <c r="BN39" s="66"/>
      <c r="BO39" s="66"/>
      <c r="BP39" s="66"/>
      <c r="BQ39" s="66"/>
      <c r="BR39" s="66"/>
      <c r="BS39" s="66"/>
      <c r="BT39" s="66"/>
      <c r="BU39" s="66"/>
      <c r="BV39" s="66"/>
      <c r="BW39" s="66"/>
      <c r="BX39" s="66"/>
      <c r="BY39" s="66"/>
      <c r="BZ39" s="66"/>
      <c r="CA39" s="66"/>
      <c r="CB39" s="66"/>
      <c r="CC39" s="66"/>
      <c r="CD39" s="66"/>
      <c r="CE39" s="66"/>
      <c r="CF39" s="66"/>
      <c r="CG39" s="66"/>
      <c r="CH39" s="66"/>
      <c r="CI39" s="66"/>
      <c r="CJ39" s="66"/>
      <c r="CK39" s="66"/>
      <c r="CL39" s="66"/>
      <c r="CM39" s="66"/>
      <c r="CN39" s="66"/>
      <c r="CO39" s="66"/>
      <c r="CP39" s="66"/>
      <c r="CQ39" s="66"/>
      <c r="CR39" s="66"/>
      <c r="CS39" s="66"/>
      <c r="CT39" s="66"/>
      <c r="CU39" s="66"/>
      <c r="CV39" s="66"/>
      <c r="CW39" s="66"/>
      <c r="CX39" s="66"/>
      <c r="CY39" s="66"/>
      <c r="CZ39" s="66"/>
      <c r="DA39" s="66"/>
      <c r="DB39" s="66"/>
      <c r="DC39" s="66"/>
      <c r="DD39" s="66"/>
      <c r="DE39" s="66"/>
      <c r="DF39" s="66"/>
      <c r="DG39" s="66"/>
      <c r="DH39" s="66"/>
      <c r="DI39" s="66"/>
      <c r="DJ39" s="66"/>
      <c r="DK39" s="66"/>
      <c r="DL39" s="66"/>
      <c r="DM39" s="66"/>
      <c r="DN39" s="66"/>
      <c r="DO39" s="66"/>
      <c r="DP39" s="66"/>
      <c r="DQ39" s="66"/>
      <c r="DR39" s="66"/>
      <c r="DS39" s="66"/>
      <c r="DT39" s="66"/>
      <c r="DU39" s="66"/>
      <c r="DV39" s="66"/>
      <c r="DW39" s="66"/>
      <c r="DX39" s="66"/>
      <c r="DY39" s="66"/>
      <c r="DZ39" s="66"/>
      <c r="EA39" s="66"/>
      <c r="EB39" s="66"/>
      <c r="EC39" s="66"/>
      <c r="ED39" s="66"/>
      <c r="EE39" s="66"/>
      <c r="EF39" s="66"/>
      <c r="EG39" s="66"/>
      <c r="EH39" s="66"/>
      <c r="EI39" s="66"/>
      <c r="EJ39" s="66"/>
      <c r="EK39" s="66"/>
      <c r="EL39" s="66"/>
      <c r="EM39" s="66"/>
      <c r="EN39" s="66"/>
      <c r="EO39" s="66"/>
      <c r="EP39" s="66"/>
      <c r="EQ39" s="66"/>
      <c r="ER39" s="66"/>
      <c r="ES39" s="66"/>
      <c r="ET39" s="66"/>
      <c r="EU39" s="66"/>
      <c r="EV39" s="66"/>
      <c r="EW39" s="66"/>
      <c r="EX39" s="66"/>
      <c r="EY39" s="66"/>
      <c r="EZ39" s="66"/>
      <c r="FA39" s="66"/>
      <c r="FB39" s="66"/>
      <c r="FC39" s="66"/>
      <c r="FD39" s="66"/>
      <c r="FE39" s="66"/>
      <c r="FF39" s="66"/>
      <c r="FG39" s="66"/>
      <c r="FH39" s="66"/>
      <c r="FI39" s="66"/>
      <c r="FJ39" s="66"/>
      <c r="FK39" s="66"/>
      <c r="FL39" s="66"/>
      <c r="FM39" s="66"/>
      <c r="FN39" s="66"/>
      <c r="FO39" s="66"/>
      <c r="FP39" s="66"/>
      <c r="FQ39" s="66"/>
      <c r="FR39" s="66"/>
      <c r="FS39" s="66"/>
      <c r="FT39" s="66"/>
      <c r="FU39" s="66"/>
      <c r="FV39" s="66"/>
      <c r="FW39" s="66"/>
      <c r="FX39" s="66"/>
      <c r="FY39" s="66"/>
      <c r="FZ39" s="66"/>
      <c r="GA39" s="66"/>
      <c r="GB39" s="66"/>
      <c r="GC39" s="66"/>
      <c r="GD39" s="66"/>
      <c r="GE39" s="66"/>
      <c r="GF39" s="66"/>
      <c r="GG39" s="66"/>
      <c r="GH39" s="66"/>
      <c r="GI39" s="66"/>
      <c r="GJ39" s="66"/>
      <c r="GK39" s="66"/>
      <c r="GL39" s="66"/>
      <c r="GM39" s="66"/>
      <c r="GN39" s="66"/>
      <c r="GO39" s="66"/>
      <c r="GP39" s="66"/>
      <c r="GQ39" s="66"/>
      <c r="GR39" s="66"/>
      <c r="GS39" s="66"/>
      <c r="GT39" s="66"/>
      <c r="GU39" s="66"/>
      <c r="GV39" s="66"/>
      <c r="GW39" s="66"/>
      <c r="GX39" s="66"/>
      <c r="GY39" s="66"/>
      <c r="GZ39" s="66"/>
      <c r="HA39" s="66"/>
      <c r="HB39" s="66"/>
      <c r="HC39" s="66"/>
      <c r="HD39" s="66"/>
      <c r="HE39" s="66"/>
      <c r="HF39" s="66"/>
      <c r="HG39" s="66"/>
      <c r="HH39" s="66"/>
      <c r="HI39" s="66"/>
      <c r="HJ39" s="66"/>
      <c r="HK39" s="66"/>
      <c r="HL39" s="66"/>
      <c r="HM39" s="66"/>
      <c r="HN39" s="66"/>
      <c r="HO39" s="66"/>
      <c r="HP39" s="66"/>
      <c r="HQ39" s="66"/>
      <c r="HR39" s="66"/>
      <c r="HS39" s="66"/>
      <c r="HT39" s="66"/>
      <c r="HU39" s="66"/>
      <c r="HV39" s="66"/>
      <c r="HW39" s="66"/>
      <c r="HX39" s="66"/>
      <c r="HY39" s="66"/>
      <c r="HZ39" s="66"/>
      <c r="IA39" s="66"/>
      <c r="IB39" s="66"/>
      <c r="IC39" s="66"/>
      <c r="ID39" s="66"/>
      <c r="IE39" s="66"/>
      <c r="IF39" s="66"/>
      <c r="IG39" s="66"/>
      <c r="IH39" s="66"/>
      <c r="II39" s="66"/>
      <c r="IJ39" s="66"/>
      <c r="IK39" s="66"/>
      <c r="IL39" s="66"/>
      <c r="IM39" s="66"/>
      <c r="IN39" s="66"/>
      <c r="IO39" s="66"/>
      <c r="IP39" s="66"/>
      <c r="IQ39" s="66"/>
      <c r="IR39" s="66"/>
      <c r="IS39" s="66"/>
      <c r="IT39" s="66"/>
      <c r="IU39" s="66"/>
      <c r="IV39" s="66"/>
    </row>
    <row r="40" spans="1:256" s="69" customFormat="1">
      <c r="A40" s="66"/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6"/>
      <c r="AO40" s="66"/>
      <c r="AP40" s="66"/>
      <c r="AQ40" s="66"/>
      <c r="AR40" s="66"/>
      <c r="AS40" s="66"/>
      <c r="AT40" s="66"/>
      <c r="AU40" s="66"/>
      <c r="AV40" s="66"/>
      <c r="AW40" s="66"/>
      <c r="AX40" s="66"/>
      <c r="AY40" s="66"/>
      <c r="AZ40" s="66"/>
      <c r="BA40" s="66"/>
      <c r="BB40" s="66"/>
      <c r="BC40" s="66"/>
      <c r="BD40" s="66"/>
      <c r="BE40" s="66"/>
      <c r="BF40" s="66"/>
      <c r="BG40" s="66"/>
      <c r="BH40" s="66"/>
      <c r="BI40" s="66"/>
      <c r="BJ40" s="66"/>
      <c r="BK40" s="66"/>
      <c r="BL40" s="66"/>
      <c r="BM40" s="66"/>
      <c r="BN40" s="66"/>
      <c r="BO40" s="66"/>
      <c r="BP40" s="66"/>
      <c r="BQ40" s="66"/>
      <c r="BR40" s="66"/>
      <c r="BS40" s="66"/>
      <c r="BT40" s="66"/>
      <c r="BU40" s="66"/>
      <c r="BV40" s="66"/>
      <c r="BW40" s="66"/>
      <c r="BX40" s="66"/>
      <c r="BY40" s="66"/>
      <c r="BZ40" s="66"/>
      <c r="CA40" s="66"/>
      <c r="CB40" s="66"/>
      <c r="CC40" s="66"/>
      <c r="CD40" s="66"/>
      <c r="CE40" s="66"/>
      <c r="CF40" s="66"/>
      <c r="CG40" s="66"/>
      <c r="CH40" s="66"/>
      <c r="CI40" s="66"/>
      <c r="CJ40" s="66"/>
      <c r="CK40" s="66"/>
      <c r="CL40" s="66"/>
      <c r="CM40" s="66"/>
      <c r="CN40" s="66"/>
      <c r="CO40" s="66"/>
      <c r="CP40" s="66"/>
      <c r="CQ40" s="66"/>
      <c r="CR40" s="66"/>
      <c r="CS40" s="66"/>
      <c r="CT40" s="66"/>
      <c r="CU40" s="66"/>
      <c r="CV40" s="66"/>
      <c r="CW40" s="66"/>
      <c r="CX40" s="66"/>
      <c r="CY40" s="66"/>
      <c r="CZ40" s="66"/>
      <c r="DA40" s="66"/>
      <c r="DB40" s="66"/>
      <c r="DC40" s="66"/>
      <c r="DD40" s="66"/>
      <c r="DE40" s="66"/>
      <c r="DF40" s="66"/>
      <c r="DG40" s="66"/>
      <c r="DH40" s="66"/>
      <c r="DI40" s="66"/>
      <c r="DJ40" s="66"/>
      <c r="DK40" s="66"/>
      <c r="DL40" s="66"/>
      <c r="DM40" s="66"/>
      <c r="DN40" s="66"/>
      <c r="DO40" s="66"/>
      <c r="DP40" s="66"/>
      <c r="DQ40" s="66"/>
      <c r="DR40" s="66"/>
      <c r="DS40" s="66"/>
      <c r="DT40" s="66"/>
      <c r="DU40" s="66"/>
      <c r="DV40" s="66"/>
      <c r="DW40" s="66"/>
      <c r="DX40" s="66"/>
      <c r="DY40" s="66"/>
      <c r="DZ40" s="66"/>
      <c r="EA40" s="66"/>
      <c r="EB40" s="66"/>
      <c r="EC40" s="66"/>
      <c r="ED40" s="66"/>
      <c r="EE40" s="66"/>
      <c r="EF40" s="66"/>
      <c r="EG40" s="66"/>
      <c r="EH40" s="66"/>
      <c r="EI40" s="66"/>
      <c r="EJ40" s="66"/>
      <c r="EK40" s="66"/>
      <c r="EL40" s="66"/>
      <c r="EM40" s="66"/>
      <c r="EN40" s="66"/>
      <c r="EO40" s="66"/>
      <c r="EP40" s="66"/>
      <c r="EQ40" s="66"/>
      <c r="ER40" s="66"/>
      <c r="ES40" s="66"/>
      <c r="ET40" s="66"/>
      <c r="EU40" s="66"/>
      <c r="EV40" s="66"/>
      <c r="EW40" s="66"/>
      <c r="EX40" s="66"/>
      <c r="EY40" s="66"/>
      <c r="EZ40" s="66"/>
      <c r="FA40" s="66"/>
      <c r="FB40" s="66"/>
      <c r="FC40" s="66"/>
      <c r="FD40" s="66"/>
      <c r="FE40" s="66"/>
      <c r="FF40" s="66"/>
      <c r="FG40" s="66"/>
      <c r="FH40" s="66"/>
      <c r="FI40" s="66"/>
      <c r="FJ40" s="66"/>
      <c r="FK40" s="66"/>
      <c r="FL40" s="66"/>
      <c r="FM40" s="66"/>
      <c r="FN40" s="66"/>
      <c r="FO40" s="66"/>
      <c r="FP40" s="66"/>
      <c r="FQ40" s="66"/>
      <c r="FR40" s="66"/>
      <c r="FS40" s="66"/>
      <c r="FT40" s="66"/>
      <c r="FU40" s="66"/>
      <c r="FV40" s="66"/>
      <c r="FW40" s="66"/>
      <c r="FX40" s="66"/>
      <c r="FY40" s="66"/>
      <c r="FZ40" s="66"/>
      <c r="GA40" s="66"/>
      <c r="GB40" s="66"/>
      <c r="GC40" s="66"/>
      <c r="GD40" s="66"/>
      <c r="GE40" s="66"/>
      <c r="GF40" s="66"/>
      <c r="GG40" s="66"/>
      <c r="GH40" s="66"/>
      <c r="GI40" s="66"/>
      <c r="GJ40" s="66"/>
      <c r="GK40" s="66"/>
      <c r="GL40" s="66"/>
      <c r="GM40" s="66"/>
      <c r="GN40" s="66"/>
      <c r="GO40" s="66"/>
      <c r="GP40" s="66"/>
      <c r="GQ40" s="66"/>
      <c r="GR40" s="66"/>
      <c r="GS40" s="66"/>
      <c r="GT40" s="66"/>
      <c r="GU40" s="66"/>
      <c r="GV40" s="66"/>
      <c r="GW40" s="66"/>
      <c r="GX40" s="66"/>
      <c r="GY40" s="66"/>
      <c r="GZ40" s="66"/>
      <c r="HA40" s="66"/>
      <c r="HB40" s="66"/>
      <c r="HC40" s="66"/>
      <c r="HD40" s="66"/>
      <c r="HE40" s="66"/>
      <c r="HF40" s="66"/>
      <c r="HG40" s="66"/>
      <c r="HH40" s="66"/>
      <c r="HI40" s="66"/>
      <c r="HJ40" s="66"/>
      <c r="HK40" s="66"/>
      <c r="HL40" s="66"/>
      <c r="HM40" s="66"/>
      <c r="HN40" s="66"/>
      <c r="HO40" s="66"/>
      <c r="HP40" s="66"/>
      <c r="HQ40" s="66"/>
      <c r="HR40" s="66"/>
      <c r="HS40" s="66"/>
      <c r="HT40" s="66"/>
      <c r="HU40" s="66"/>
      <c r="HV40" s="66"/>
      <c r="HW40" s="66"/>
      <c r="HX40" s="66"/>
      <c r="HY40" s="66"/>
      <c r="HZ40" s="66"/>
      <c r="IA40" s="66"/>
      <c r="IB40" s="66"/>
      <c r="IC40" s="66"/>
      <c r="ID40" s="66"/>
      <c r="IE40" s="66"/>
      <c r="IF40" s="66"/>
      <c r="IG40" s="66"/>
      <c r="IH40" s="66"/>
      <c r="II40" s="66"/>
      <c r="IJ40" s="66"/>
      <c r="IK40" s="66"/>
      <c r="IL40" s="66"/>
      <c r="IM40" s="66"/>
      <c r="IN40" s="66"/>
      <c r="IO40" s="66"/>
      <c r="IP40" s="66"/>
      <c r="IQ40" s="66"/>
      <c r="IR40" s="66"/>
      <c r="IS40" s="66"/>
      <c r="IT40" s="66"/>
      <c r="IU40" s="66"/>
      <c r="IV40" s="66"/>
    </row>
    <row r="41" spans="1:256">
      <c r="AG41" s="88"/>
      <c r="AH41" s="88"/>
      <c r="AI41" s="88"/>
      <c r="AJ41" s="88"/>
      <c r="AK41" s="88"/>
      <c r="AL41" s="88"/>
      <c r="AM41" s="88"/>
      <c r="AN41" s="88"/>
      <c r="AO41" s="88"/>
      <c r="AP41" s="88"/>
      <c r="AQ41" s="88"/>
      <c r="AR41" s="88"/>
      <c r="AS41" s="88"/>
      <c r="AT41" s="88"/>
      <c r="AU41" s="88"/>
      <c r="AV41" s="88"/>
      <c r="AW41" s="88"/>
      <c r="AX41" s="88"/>
      <c r="AY41" s="88"/>
      <c r="AZ41" s="88"/>
      <c r="BA41" s="88"/>
      <c r="BB41" s="88"/>
      <c r="BC41" s="88"/>
      <c r="BD41" s="88"/>
      <c r="BE41" s="88"/>
      <c r="BF41" s="88"/>
      <c r="BG41" s="88"/>
      <c r="BH41" s="88"/>
      <c r="BI41" s="88"/>
      <c r="BJ41" s="88"/>
      <c r="BK41" s="88"/>
      <c r="BL41" s="88"/>
      <c r="BM41" s="88"/>
      <c r="BN41" s="88"/>
      <c r="BO41" s="88"/>
      <c r="BP41" s="88"/>
      <c r="BQ41" s="88"/>
      <c r="BR41" s="88"/>
      <c r="BS41" s="88"/>
      <c r="BT41" s="88"/>
      <c r="BU41" s="88"/>
      <c r="BV41" s="88"/>
      <c r="BW41" s="88"/>
      <c r="BX41" s="88"/>
      <c r="BY41" s="88"/>
      <c r="BZ41" s="88"/>
      <c r="CA41" s="88"/>
      <c r="CB41" s="88"/>
      <c r="CC41" s="88"/>
      <c r="CD41" s="88"/>
      <c r="CE41" s="88"/>
      <c r="CF41" s="88"/>
      <c r="CG41" s="88"/>
      <c r="CH41" s="88"/>
      <c r="CI41" s="88"/>
      <c r="CJ41" s="88"/>
      <c r="CK41" s="88"/>
      <c r="CL41" s="88"/>
      <c r="CM41" s="88"/>
      <c r="CN41" s="88"/>
      <c r="CO41" s="88"/>
      <c r="CP41" s="88"/>
      <c r="CQ41" s="88"/>
      <c r="CR41" s="88"/>
      <c r="CS41" s="88"/>
      <c r="CT41" s="88"/>
      <c r="CU41" s="88"/>
      <c r="CV41" s="88"/>
      <c r="CW41" s="88"/>
      <c r="CX41" s="88"/>
      <c r="CY41" s="88"/>
      <c r="CZ41" s="88"/>
      <c r="DA41" s="88"/>
      <c r="DB41" s="88"/>
      <c r="DC41" s="88"/>
      <c r="DD41" s="88"/>
      <c r="DE41" s="88"/>
      <c r="DF41" s="88"/>
      <c r="DG41" s="88"/>
      <c r="DH41" s="88"/>
      <c r="DI41" s="88"/>
      <c r="DJ41" s="88"/>
      <c r="DK41" s="88"/>
      <c r="DL41" s="88"/>
      <c r="DM41" s="88"/>
      <c r="DN41" s="88"/>
      <c r="DO41" s="88"/>
      <c r="DP41" s="88"/>
      <c r="DQ41" s="88"/>
      <c r="DR41" s="88"/>
      <c r="DS41" s="88"/>
      <c r="DT41" s="88"/>
      <c r="DU41" s="88"/>
      <c r="DV41" s="88"/>
      <c r="DW41" s="88"/>
      <c r="DX41" s="88"/>
      <c r="DY41" s="88"/>
      <c r="DZ41" s="88"/>
      <c r="EA41" s="88"/>
      <c r="EB41" s="88"/>
      <c r="EC41" s="88"/>
      <c r="ED41" s="88"/>
      <c r="EE41" s="88"/>
      <c r="EF41" s="88"/>
      <c r="EG41" s="88"/>
      <c r="EH41" s="88"/>
      <c r="EI41" s="88"/>
      <c r="EJ41" s="88"/>
      <c r="EK41" s="88"/>
      <c r="EL41" s="88"/>
      <c r="EM41" s="88"/>
      <c r="EN41" s="88"/>
      <c r="EO41" s="88"/>
      <c r="EP41" s="88"/>
      <c r="EQ41" s="88"/>
      <c r="ER41" s="88"/>
      <c r="ES41" s="88"/>
      <c r="ET41" s="88"/>
      <c r="EU41" s="88"/>
      <c r="EV41" s="88"/>
      <c r="EW41" s="88"/>
      <c r="EX41" s="88"/>
      <c r="EY41" s="88"/>
      <c r="EZ41" s="88"/>
      <c r="FA41" s="88"/>
      <c r="FB41" s="88"/>
      <c r="FC41" s="88"/>
      <c r="FD41" s="88"/>
      <c r="FE41" s="88"/>
      <c r="FF41" s="88"/>
      <c r="FG41" s="88"/>
      <c r="FH41" s="88"/>
      <c r="FI41" s="88"/>
      <c r="FJ41" s="88"/>
      <c r="FK41" s="88"/>
      <c r="FL41" s="88"/>
      <c r="FM41" s="88"/>
      <c r="FN41" s="88"/>
      <c r="FO41" s="88"/>
      <c r="FP41" s="88"/>
      <c r="FQ41" s="88"/>
      <c r="FR41" s="88"/>
      <c r="FS41" s="88"/>
      <c r="FT41" s="88"/>
      <c r="FU41" s="88"/>
      <c r="FV41" s="88"/>
      <c r="FW41" s="88"/>
      <c r="FX41" s="88"/>
      <c r="FY41" s="88"/>
      <c r="FZ41" s="88"/>
      <c r="GA41" s="88"/>
      <c r="GB41" s="88"/>
      <c r="GC41" s="88"/>
      <c r="GD41" s="88"/>
      <c r="GE41" s="88"/>
      <c r="GF41" s="88"/>
      <c r="GG41" s="88"/>
      <c r="GH41" s="88"/>
      <c r="GI41" s="88"/>
      <c r="GJ41" s="88"/>
      <c r="GK41" s="88"/>
      <c r="GL41" s="88"/>
      <c r="GM41" s="88"/>
      <c r="GN41" s="88"/>
      <c r="GO41" s="88"/>
      <c r="GP41" s="88"/>
      <c r="GQ41" s="88"/>
      <c r="GR41" s="88"/>
      <c r="GS41" s="88"/>
      <c r="GT41" s="88"/>
      <c r="GU41" s="88"/>
      <c r="GV41" s="88"/>
      <c r="GW41" s="88"/>
      <c r="GX41" s="88"/>
      <c r="GY41" s="88"/>
      <c r="GZ41" s="88"/>
      <c r="HA41" s="88"/>
      <c r="HB41" s="88"/>
      <c r="HC41" s="88"/>
      <c r="HD41" s="88"/>
      <c r="HE41" s="88"/>
      <c r="HF41" s="88"/>
      <c r="HG41" s="88"/>
      <c r="HH41" s="88"/>
      <c r="HI41" s="88"/>
      <c r="HJ41" s="88"/>
      <c r="HK41" s="88"/>
      <c r="HL41" s="88"/>
      <c r="HM41" s="88"/>
      <c r="HN41" s="88"/>
      <c r="HO41" s="88"/>
      <c r="HP41" s="88"/>
      <c r="HQ41" s="88"/>
      <c r="HR41" s="88"/>
      <c r="HS41" s="88"/>
      <c r="HT41" s="88"/>
      <c r="HU41" s="88"/>
      <c r="HV41" s="88"/>
      <c r="HW41" s="88"/>
      <c r="HX41" s="88"/>
      <c r="HY41" s="88"/>
      <c r="HZ41" s="88"/>
      <c r="IA41" s="88"/>
      <c r="IB41" s="88"/>
      <c r="IC41" s="88"/>
      <c r="ID41" s="88"/>
      <c r="IE41" s="88"/>
      <c r="IF41" s="88"/>
      <c r="IG41" s="88"/>
      <c r="IH41" s="88"/>
      <c r="II41" s="88"/>
      <c r="IJ41" s="88"/>
      <c r="IK41" s="88"/>
      <c r="IL41" s="88"/>
      <c r="IM41" s="88"/>
      <c r="IN41" s="88"/>
      <c r="IO41" s="88"/>
      <c r="IP41" s="88"/>
      <c r="IQ41" s="88"/>
      <c r="IR41" s="88"/>
      <c r="IS41" s="88"/>
      <c r="IT41" s="88"/>
      <c r="IU41" s="88"/>
      <c r="IV41" s="88"/>
    </row>
    <row r="42" spans="1:256">
      <c r="AG42" s="67"/>
      <c r="AH42" s="67"/>
      <c r="AI42" s="67"/>
      <c r="AJ42" s="67"/>
      <c r="AK42" s="67"/>
      <c r="AL42" s="67"/>
      <c r="AM42" s="67"/>
      <c r="AN42" s="67"/>
      <c r="AO42" s="67"/>
      <c r="AP42" s="67"/>
      <c r="AQ42" s="67"/>
      <c r="AR42" s="67"/>
      <c r="AS42" s="67"/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/>
      <c r="BH42" s="67"/>
      <c r="BI42" s="67"/>
      <c r="BJ42" s="67"/>
      <c r="BK42" s="67"/>
      <c r="BL42" s="67"/>
      <c r="BM42" s="67"/>
      <c r="BN42" s="67"/>
      <c r="BO42" s="67"/>
      <c r="BP42" s="67"/>
      <c r="BQ42" s="67"/>
      <c r="BR42" s="67"/>
      <c r="BS42" s="67"/>
      <c r="BT42" s="67"/>
      <c r="BU42" s="67"/>
      <c r="BV42" s="67"/>
      <c r="BW42" s="67"/>
      <c r="BX42" s="67"/>
      <c r="BY42" s="67"/>
      <c r="BZ42" s="67"/>
      <c r="CA42" s="67"/>
      <c r="CB42" s="67"/>
      <c r="CC42" s="67"/>
      <c r="CD42" s="67"/>
      <c r="CE42" s="67"/>
      <c r="CF42" s="67"/>
      <c r="CG42" s="67"/>
      <c r="CH42" s="67"/>
      <c r="CI42" s="67"/>
      <c r="CJ42" s="67"/>
      <c r="CK42" s="67"/>
      <c r="CL42" s="67"/>
      <c r="CM42" s="67"/>
      <c r="CN42" s="67"/>
      <c r="CO42" s="67"/>
      <c r="CP42" s="67"/>
      <c r="CQ42" s="67"/>
      <c r="CR42" s="67"/>
      <c r="CS42" s="67"/>
      <c r="CT42" s="67"/>
      <c r="CU42" s="67"/>
      <c r="CV42" s="67"/>
      <c r="CW42" s="67"/>
      <c r="CX42" s="67"/>
      <c r="CY42" s="67"/>
      <c r="CZ42" s="67"/>
      <c r="DA42" s="67"/>
      <c r="DB42" s="67"/>
      <c r="DC42" s="67"/>
      <c r="DD42" s="67"/>
      <c r="DE42" s="67"/>
      <c r="DF42" s="67"/>
      <c r="DG42" s="67"/>
      <c r="DH42" s="67"/>
      <c r="DI42" s="67"/>
      <c r="DJ42" s="67"/>
      <c r="DK42" s="67"/>
      <c r="DL42" s="67"/>
      <c r="DM42" s="67"/>
      <c r="DN42" s="67"/>
      <c r="DO42" s="67"/>
      <c r="DP42" s="67"/>
      <c r="DQ42" s="67"/>
      <c r="DR42" s="67"/>
      <c r="DS42" s="67"/>
      <c r="DT42" s="67"/>
      <c r="DU42" s="67"/>
      <c r="DV42" s="67"/>
      <c r="DW42" s="67"/>
      <c r="DX42" s="67"/>
      <c r="DY42" s="67"/>
      <c r="DZ42" s="67"/>
      <c r="EA42" s="67"/>
      <c r="EB42" s="67"/>
      <c r="EC42" s="67"/>
      <c r="ED42" s="67"/>
      <c r="EE42" s="67"/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/>
      <c r="EW42" s="67"/>
      <c r="EX42" s="67"/>
      <c r="EY42" s="67"/>
      <c r="EZ42" s="67"/>
      <c r="FA42" s="67"/>
      <c r="FB42" s="67"/>
      <c r="FC42" s="67"/>
      <c r="FD42" s="67"/>
      <c r="FE42" s="67"/>
      <c r="FF42" s="67"/>
      <c r="FG42" s="67"/>
      <c r="FH42" s="67"/>
      <c r="FI42" s="67"/>
      <c r="FJ42" s="67"/>
      <c r="FK42" s="67"/>
      <c r="FL42" s="67"/>
      <c r="FM42" s="67"/>
      <c r="FN42" s="67"/>
      <c r="FO42" s="67"/>
      <c r="FP42" s="67"/>
      <c r="FQ42" s="67"/>
      <c r="FR42" s="67"/>
      <c r="FS42" s="67"/>
      <c r="FT42" s="67"/>
      <c r="FU42" s="67"/>
      <c r="FV42" s="67"/>
      <c r="FW42" s="67"/>
      <c r="FX42" s="67"/>
      <c r="FY42" s="67"/>
      <c r="FZ42" s="67"/>
      <c r="GA42" s="67"/>
      <c r="GB42" s="67"/>
      <c r="GC42" s="67"/>
      <c r="GD42" s="67"/>
      <c r="GE42" s="67"/>
      <c r="GF42" s="67"/>
      <c r="GG42" s="67"/>
      <c r="GH42" s="67"/>
      <c r="GI42" s="67"/>
      <c r="GJ42" s="67"/>
      <c r="GK42" s="67"/>
      <c r="GL42" s="67"/>
      <c r="GM42" s="67"/>
      <c r="GN42" s="67"/>
      <c r="GO42" s="67"/>
      <c r="GP42" s="67"/>
      <c r="GQ42" s="67"/>
      <c r="GR42" s="67"/>
      <c r="GS42" s="67"/>
      <c r="GT42" s="67"/>
      <c r="GU42" s="67"/>
      <c r="GV42" s="67"/>
      <c r="GW42" s="67"/>
      <c r="GX42" s="67"/>
      <c r="GY42" s="67"/>
      <c r="GZ42" s="67"/>
      <c r="HA42" s="67"/>
      <c r="HB42" s="67"/>
      <c r="HC42" s="67"/>
      <c r="HD42" s="67"/>
      <c r="HE42" s="67"/>
      <c r="HF42" s="67"/>
      <c r="HG42" s="67"/>
      <c r="HH42" s="67"/>
      <c r="HI42" s="67"/>
      <c r="HJ42" s="67"/>
      <c r="HK42" s="67"/>
      <c r="HL42" s="67"/>
      <c r="HM42" s="67"/>
      <c r="HN42" s="67"/>
      <c r="HO42" s="67"/>
      <c r="HP42" s="67"/>
      <c r="HQ42" s="67"/>
      <c r="HR42" s="67"/>
      <c r="HS42" s="67"/>
      <c r="HT42" s="67"/>
      <c r="HU42" s="67"/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/>
      <c r="IM42" s="67"/>
      <c r="IN42" s="67"/>
      <c r="IO42" s="67"/>
      <c r="IP42" s="67"/>
      <c r="IQ42" s="67"/>
      <c r="IR42" s="67"/>
      <c r="IS42" s="67"/>
      <c r="IT42" s="67"/>
      <c r="IU42" s="67"/>
      <c r="IV42" s="67"/>
    </row>
    <row r="43" spans="1:256">
      <c r="AG43" s="69"/>
      <c r="AH43" s="69"/>
      <c r="AI43" s="69"/>
      <c r="AJ43" s="69"/>
      <c r="AK43" s="69"/>
      <c r="AL43" s="69"/>
      <c r="AM43" s="69"/>
      <c r="AN43" s="69"/>
      <c r="AO43" s="69"/>
      <c r="AP43" s="69"/>
      <c r="AQ43" s="69"/>
      <c r="AR43" s="69"/>
      <c r="AS43" s="69"/>
      <c r="AT43" s="69"/>
      <c r="AU43" s="69"/>
      <c r="AV43" s="69"/>
      <c r="AW43" s="69"/>
      <c r="AX43" s="69"/>
      <c r="AY43" s="69"/>
      <c r="AZ43" s="69"/>
      <c r="BA43" s="69"/>
      <c r="BB43" s="69"/>
      <c r="BC43" s="69"/>
      <c r="BD43" s="69"/>
      <c r="BE43" s="69"/>
      <c r="BF43" s="69"/>
      <c r="BG43" s="69"/>
      <c r="BH43" s="69"/>
      <c r="BI43" s="69"/>
      <c r="BJ43" s="69"/>
      <c r="BK43" s="69"/>
      <c r="BL43" s="69"/>
      <c r="BM43" s="69"/>
      <c r="BN43" s="69"/>
      <c r="BO43" s="69"/>
      <c r="BP43" s="69"/>
      <c r="BQ43" s="69"/>
      <c r="BR43" s="69"/>
      <c r="BS43" s="69"/>
      <c r="BT43" s="69"/>
      <c r="BU43" s="69"/>
      <c r="BV43" s="69"/>
      <c r="BW43" s="69"/>
      <c r="BX43" s="69"/>
      <c r="BY43" s="69"/>
      <c r="BZ43" s="69"/>
      <c r="CA43" s="69"/>
      <c r="CB43" s="69"/>
      <c r="CC43" s="69"/>
      <c r="CD43" s="69"/>
      <c r="CE43" s="69"/>
      <c r="CF43" s="69"/>
      <c r="CG43" s="69"/>
      <c r="CH43" s="69"/>
      <c r="CI43" s="69"/>
      <c r="CJ43" s="69"/>
      <c r="CK43" s="69"/>
      <c r="CL43" s="69"/>
      <c r="CM43" s="69"/>
      <c r="CN43" s="69"/>
      <c r="CO43" s="69"/>
      <c r="CP43" s="69"/>
      <c r="CQ43" s="69"/>
      <c r="CR43" s="69"/>
      <c r="CS43" s="69"/>
      <c r="CT43" s="69"/>
      <c r="CU43" s="69"/>
      <c r="CV43" s="69"/>
      <c r="CW43" s="69"/>
      <c r="CX43" s="69"/>
      <c r="CY43" s="69"/>
      <c r="CZ43" s="69"/>
      <c r="DA43" s="69"/>
      <c r="DB43" s="69"/>
      <c r="DC43" s="69"/>
      <c r="DD43" s="69"/>
      <c r="DE43" s="69"/>
      <c r="DF43" s="69"/>
      <c r="DG43" s="69"/>
      <c r="DH43" s="69"/>
      <c r="DI43" s="69"/>
      <c r="DJ43" s="69"/>
      <c r="DK43" s="69"/>
      <c r="DL43" s="69"/>
      <c r="DM43" s="69"/>
      <c r="DN43" s="69"/>
      <c r="DO43" s="69"/>
      <c r="DP43" s="69"/>
      <c r="DQ43" s="69"/>
      <c r="DR43" s="69"/>
      <c r="DS43" s="69"/>
      <c r="DT43" s="69"/>
      <c r="DU43" s="69"/>
      <c r="DV43" s="69"/>
      <c r="DW43" s="69"/>
      <c r="DX43" s="69"/>
      <c r="DY43" s="69"/>
      <c r="DZ43" s="69"/>
      <c r="EA43" s="69"/>
      <c r="EB43" s="69"/>
      <c r="EC43" s="69"/>
      <c r="ED43" s="69"/>
      <c r="EE43" s="69"/>
      <c r="EF43" s="69"/>
      <c r="EG43" s="69"/>
      <c r="EH43" s="69"/>
      <c r="EI43" s="69"/>
      <c r="EJ43" s="69"/>
      <c r="EK43" s="69"/>
      <c r="EL43" s="69"/>
      <c r="EM43" s="69"/>
      <c r="EN43" s="69"/>
      <c r="EO43" s="69"/>
      <c r="EP43" s="69"/>
      <c r="EQ43" s="69"/>
      <c r="ER43" s="69"/>
      <c r="ES43" s="69"/>
      <c r="ET43" s="69"/>
      <c r="EU43" s="69"/>
      <c r="EV43" s="69"/>
      <c r="EW43" s="69"/>
      <c r="EX43" s="69"/>
      <c r="EY43" s="69"/>
      <c r="EZ43" s="69"/>
      <c r="FA43" s="69"/>
      <c r="FB43" s="69"/>
      <c r="FC43" s="69"/>
      <c r="FD43" s="69"/>
      <c r="FE43" s="69"/>
      <c r="FF43" s="69"/>
      <c r="FG43" s="69"/>
      <c r="FH43" s="69"/>
      <c r="FI43" s="69"/>
      <c r="FJ43" s="69"/>
      <c r="FK43" s="69"/>
      <c r="FL43" s="69"/>
      <c r="FM43" s="69"/>
      <c r="FN43" s="69"/>
      <c r="FO43" s="69"/>
      <c r="FP43" s="69"/>
      <c r="FQ43" s="69"/>
      <c r="FR43" s="69"/>
      <c r="FS43" s="69"/>
      <c r="FT43" s="69"/>
      <c r="FU43" s="69"/>
      <c r="FV43" s="69"/>
      <c r="FW43" s="69"/>
      <c r="FX43" s="69"/>
      <c r="FY43" s="69"/>
      <c r="FZ43" s="69"/>
      <c r="GA43" s="69"/>
      <c r="GB43" s="69"/>
      <c r="GC43" s="69"/>
      <c r="GD43" s="69"/>
      <c r="GE43" s="69"/>
      <c r="GF43" s="69"/>
      <c r="GG43" s="69"/>
      <c r="GH43" s="69"/>
      <c r="GI43" s="69"/>
      <c r="GJ43" s="69"/>
      <c r="GK43" s="69"/>
      <c r="GL43" s="69"/>
      <c r="GM43" s="69"/>
      <c r="GN43" s="69"/>
      <c r="GO43" s="69"/>
      <c r="GP43" s="69"/>
      <c r="GQ43" s="69"/>
      <c r="GR43" s="69"/>
      <c r="GS43" s="69"/>
      <c r="GT43" s="69"/>
      <c r="GU43" s="69"/>
      <c r="GV43" s="69"/>
      <c r="GW43" s="69"/>
      <c r="GX43" s="69"/>
      <c r="GY43" s="69"/>
      <c r="GZ43" s="69"/>
      <c r="HA43" s="69"/>
      <c r="HB43" s="69"/>
      <c r="HC43" s="69"/>
      <c r="HD43" s="69"/>
      <c r="HE43" s="69"/>
      <c r="HF43" s="69"/>
      <c r="HG43" s="69"/>
      <c r="HH43" s="69"/>
      <c r="HI43" s="69"/>
      <c r="HJ43" s="69"/>
      <c r="HK43" s="69"/>
      <c r="HL43" s="69"/>
      <c r="HM43" s="69"/>
      <c r="HN43" s="69"/>
      <c r="HO43" s="69"/>
      <c r="HP43" s="69"/>
      <c r="HQ43" s="69"/>
      <c r="HR43" s="69"/>
      <c r="HS43" s="69"/>
      <c r="HT43" s="69"/>
      <c r="HU43" s="69"/>
      <c r="HV43" s="69"/>
      <c r="HW43" s="69"/>
      <c r="HX43" s="69"/>
      <c r="HY43" s="69"/>
      <c r="HZ43" s="69"/>
      <c r="IA43" s="69"/>
      <c r="IB43" s="69"/>
      <c r="IC43" s="69"/>
      <c r="ID43" s="69"/>
      <c r="IE43" s="69"/>
      <c r="IF43" s="69"/>
      <c r="IG43" s="69"/>
      <c r="IH43" s="69"/>
      <c r="II43" s="69"/>
      <c r="IJ43" s="69"/>
      <c r="IK43" s="69"/>
      <c r="IL43" s="69"/>
      <c r="IM43" s="69"/>
      <c r="IN43" s="69"/>
      <c r="IO43" s="69"/>
      <c r="IP43" s="69"/>
      <c r="IQ43" s="69"/>
      <c r="IR43" s="69"/>
      <c r="IS43" s="69"/>
      <c r="IT43" s="69"/>
      <c r="IU43" s="69"/>
      <c r="IV43" s="69"/>
    </row>
    <row r="44" spans="1:256">
      <c r="AG44" s="69"/>
      <c r="AH44" s="69"/>
      <c r="AI44" s="69"/>
      <c r="AJ44" s="69"/>
      <c r="AK44" s="69"/>
      <c r="AL44" s="69"/>
      <c r="AM44" s="69"/>
      <c r="AN44" s="69"/>
      <c r="AO44" s="69"/>
      <c r="AP44" s="69"/>
      <c r="AQ44" s="69"/>
      <c r="AR44" s="69"/>
      <c r="AS44" s="69"/>
      <c r="AT44" s="69"/>
      <c r="AU44" s="69"/>
      <c r="AV44" s="69"/>
      <c r="AW44" s="69"/>
      <c r="AX44" s="69"/>
      <c r="AY44" s="69"/>
      <c r="AZ44" s="69"/>
      <c r="BA44" s="69"/>
      <c r="BB44" s="69"/>
      <c r="BC44" s="69"/>
      <c r="BD44" s="69"/>
      <c r="BE44" s="69"/>
      <c r="BF44" s="69"/>
      <c r="BG44" s="69"/>
      <c r="BH44" s="69"/>
      <c r="BI44" s="69"/>
      <c r="BJ44" s="69"/>
      <c r="BK44" s="69"/>
      <c r="BL44" s="69"/>
      <c r="BM44" s="69"/>
      <c r="BN44" s="69"/>
      <c r="BO44" s="69"/>
      <c r="BP44" s="69"/>
      <c r="BQ44" s="69"/>
      <c r="BR44" s="69"/>
      <c r="BS44" s="69"/>
      <c r="BT44" s="69"/>
      <c r="BU44" s="69"/>
      <c r="BV44" s="69"/>
      <c r="BW44" s="69"/>
      <c r="BX44" s="69"/>
      <c r="BY44" s="69"/>
      <c r="BZ44" s="69"/>
      <c r="CA44" s="69"/>
      <c r="CB44" s="69"/>
      <c r="CC44" s="69"/>
      <c r="CD44" s="69"/>
      <c r="CE44" s="69"/>
      <c r="CF44" s="69"/>
      <c r="CG44" s="69"/>
      <c r="CH44" s="69"/>
      <c r="CI44" s="69"/>
      <c r="CJ44" s="69"/>
      <c r="CK44" s="69"/>
      <c r="CL44" s="69"/>
      <c r="CM44" s="69"/>
      <c r="CN44" s="69"/>
      <c r="CO44" s="69"/>
      <c r="CP44" s="69"/>
      <c r="CQ44" s="69"/>
      <c r="CR44" s="69"/>
      <c r="CS44" s="69"/>
      <c r="CT44" s="69"/>
      <c r="CU44" s="69"/>
      <c r="CV44" s="69"/>
      <c r="CW44" s="69"/>
      <c r="CX44" s="69"/>
      <c r="CY44" s="69"/>
      <c r="CZ44" s="69"/>
      <c r="DA44" s="69"/>
      <c r="DB44" s="69"/>
      <c r="DC44" s="69"/>
      <c r="DD44" s="69"/>
      <c r="DE44" s="69"/>
      <c r="DF44" s="69"/>
      <c r="DG44" s="69"/>
      <c r="DH44" s="69"/>
      <c r="DI44" s="69"/>
      <c r="DJ44" s="69"/>
      <c r="DK44" s="69"/>
      <c r="DL44" s="69"/>
      <c r="DM44" s="69"/>
      <c r="DN44" s="69"/>
      <c r="DO44" s="69"/>
      <c r="DP44" s="69"/>
      <c r="DQ44" s="69"/>
      <c r="DR44" s="69"/>
      <c r="DS44" s="69"/>
      <c r="DT44" s="69"/>
      <c r="DU44" s="69"/>
      <c r="DV44" s="69"/>
      <c r="DW44" s="69"/>
      <c r="DX44" s="69"/>
      <c r="DY44" s="69"/>
      <c r="DZ44" s="69"/>
      <c r="EA44" s="69"/>
      <c r="EB44" s="69"/>
      <c r="EC44" s="69"/>
      <c r="ED44" s="69"/>
      <c r="EE44" s="69"/>
      <c r="EF44" s="69"/>
      <c r="EG44" s="69"/>
      <c r="EH44" s="69"/>
      <c r="EI44" s="69"/>
      <c r="EJ44" s="69"/>
      <c r="EK44" s="69"/>
      <c r="EL44" s="69"/>
      <c r="EM44" s="69"/>
      <c r="EN44" s="69"/>
      <c r="EO44" s="69"/>
      <c r="EP44" s="69"/>
      <c r="EQ44" s="69"/>
      <c r="ER44" s="69"/>
      <c r="ES44" s="69"/>
      <c r="ET44" s="69"/>
      <c r="EU44" s="69"/>
      <c r="EV44" s="69"/>
      <c r="EW44" s="69"/>
      <c r="EX44" s="69"/>
      <c r="EY44" s="69"/>
      <c r="EZ44" s="69"/>
      <c r="FA44" s="69"/>
      <c r="FB44" s="69"/>
      <c r="FC44" s="69"/>
      <c r="FD44" s="69"/>
      <c r="FE44" s="69"/>
      <c r="FF44" s="69"/>
      <c r="FG44" s="69"/>
      <c r="FH44" s="69"/>
      <c r="FI44" s="69"/>
      <c r="FJ44" s="69"/>
      <c r="FK44" s="69"/>
      <c r="FL44" s="69"/>
      <c r="FM44" s="69"/>
      <c r="FN44" s="69"/>
      <c r="FO44" s="69"/>
      <c r="FP44" s="69"/>
      <c r="FQ44" s="69"/>
      <c r="FR44" s="69"/>
      <c r="FS44" s="69"/>
      <c r="FT44" s="69"/>
      <c r="FU44" s="69"/>
      <c r="FV44" s="69"/>
      <c r="FW44" s="69"/>
      <c r="FX44" s="69"/>
      <c r="FY44" s="69"/>
      <c r="FZ44" s="69"/>
      <c r="GA44" s="69"/>
      <c r="GB44" s="69"/>
      <c r="GC44" s="69"/>
      <c r="GD44" s="69"/>
      <c r="GE44" s="69"/>
      <c r="GF44" s="69"/>
      <c r="GG44" s="69"/>
      <c r="GH44" s="69"/>
      <c r="GI44" s="69"/>
      <c r="GJ44" s="69"/>
      <c r="GK44" s="69"/>
      <c r="GL44" s="69"/>
      <c r="GM44" s="69"/>
      <c r="GN44" s="69"/>
      <c r="GO44" s="69"/>
      <c r="GP44" s="69"/>
      <c r="GQ44" s="69"/>
      <c r="GR44" s="69"/>
      <c r="GS44" s="69"/>
      <c r="GT44" s="69"/>
      <c r="GU44" s="69"/>
      <c r="GV44" s="69"/>
      <c r="GW44" s="69"/>
      <c r="GX44" s="69"/>
      <c r="GY44" s="69"/>
      <c r="GZ44" s="69"/>
      <c r="HA44" s="69"/>
      <c r="HB44" s="69"/>
      <c r="HC44" s="69"/>
      <c r="HD44" s="69"/>
      <c r="HE44" s="69"/>
      <c r="HF44" s="69"/>
      <c r="HG44" s="69"/>
      <c r="HH44" s="69"/>
      <c r="HI44" s="69"/>
      <c r="HJ44" s="69"/>
      <c r="HK44" s="69"/>
      <c r="HL44" s="69"/>
      <c r="HM44" s="69"/>
      <c r="HN44" s="69"/>
      <c r="HO44" s="69"/>
      <c r="HP44" s="69"/>
      <c r="HQ44" s="69"/>
      <c r="HR44" s="69"/>
      <c r="HS44" s="69"/>
      <c r="HT44" s="69"/>
      <c r="HU44" s="69"/>
      <c r="HV44" s="69"/>
      <c r="HW44" s="69"/>
      <c r="HX44" s="69"/>
      <c r="HY44" s="69"/>
      <c r="HZ44" s="69"/>
      <c r="IA44" s="69"/>
      <c r="IB44" s="69"/>
      <c r="IC44" s="69"/>
      <c r="ID44" s="69"/>
      <c r="IE44" s="69"/>
      <c r="IF44" s="69"/>
      <c r="IG44" s="69"/>
      <c r="IH44" s="69"/>
      <c r="II44" s="69"/>
      <c r="IJ44" s="69"/>
      <c r="IK44" s="69"/>
      <c r="IL44" s="69"/>
      <c r="IM44" s="69"/>
      <c r="IN44" s="69"/>
      <c r="IO44" s="69"/>
      <c r="IP44" s="69"/>
      <c r="IQ44" s="69"/>
      <c r="IR44" s="69"/>
      <c r="IS44" s="69"/>
      <c r="IT44" s="69"/>
      <c r="IU44" s="69"/>
      <c r="IV44" s="69"/>
    </row>
  </sheetData>
  <mergeCells count="38">
    <mergeCell ref="A8:B8"/>
    <mergeCell ref="X14:Y14"/>
    <mergeCell ref="Z14:AB14"/>
    <mergeCell ref="AC14:AE14"/>
    <mergeCell ref="AF14:AF15"/>
    <mergeCell ref="N14:O14"/>
    <mergeCell ref="P14:Q14"/>
    <mergeCell ref="R14:S14"/>
    <mergeCell ref="T14:U14"/>
    <mergeCell ref="V14:W14"/>
    <mergeCell ref="B24:C24"/>
    <mergeCell ref="B25:C25"/>
    <mergeCell ref="B26:C26"/>
    <mergeCell ref="B27:C27"/>
    <mergeCell ref="B21:C21"/>
    <mergeCell ref="B22:C22"/>
    <mergeCell ref="B20:C20"/>
    <mergeCell ref="B23:C23"/>
    <mergeCell ref="B19:C19"/>
    <mergeCell ref="B15:C15"/>
    <mergeCell ref="B16:C16"/>
    <mergeCell ref="B17:C17"/>
    <mergeCell ref="B18:C18"/>
    <mergeCell ref="A14:C14"/>
    <mergeCell ref="A10:AF10"/>
    <mergeCell ref="A11:AF11"/>
    <mergeCell ref="A1:AF1"/>
    <mergeCell ref="A2:AF2"/>
    <mergeCell ref="A3:AF3"/>
    <mergeCell ref="A6:AF6"/>
    <mergeCell ref="A4:AF4"/>
    <mergeCell ref="A5:AF5"/>
    <mergeCell ref="D14:D15"/>
    <mergeCell ref="E14:E15"/>
    <mergeCell ref="F14:G14"/>
    <mergeCell ref="H14:I14"/>
    <mergeCell ref="J14:K14"/>
    <mergeCell ref="L14:M14"/>
  </mergeCells>
  <pageMargins left="0.70866141732283472" right="0.70866141732283472" top="0.74803149606299213" bottom="0.74803149606299213" header="0.31496062992125984" footer="0.31496062992125984"/>
  <pageSetup scale="60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V53"/>
  <sheetViews>
    <sheetView view="pageBreakPreview" zoomScale="60" zoomScaleNormal="100" workbookViewId="0">
      <selection activeCell="AK29" sqref="AK29"/>
    </sheetView>
  </sheetViews>
  <sheetFormatPr baseColWidth="10" defaultRowHeight="12.75"/>
  <cols>
    <col min="1" max="1" width="5.42578125" style="66" customWidth="1"/>
    <col min="2" max="2" width="12" style="66" customWidth="1"/>
    <col min="3" max="3" width="31.7109375" style="66" customWidth="1"/>
    <col min="4" max="4" width="10.42578125" style="66" customWidth="1"/>
    <col min="5" max="5" width="7.7109375" style="66" customWidth="1"/>
    <col min="6" max="7" width="14.85546875" style="66" bestFit="1" customWidth="1"/>
    <col min="8" max="9" width="10.5703125" style="66" hidden="1" customWidth="1"/>
    <col min="10" max="10" width="11.5703125" style="66" hidden="1" customWidth="1"/>
    <col min="11" max="11" width="12.42578125" style="66" hidden="1" customWidth="1"/>
    <col min="12" max="12" width="10.140625" style="66" hidden="1" customWidth="1"/>
    <col min="13" max="13" width="10.5703125" style="66" hidden="1" customWidth="1"/>
    <col min="14" max="15" width="11.140625" style="66" hidden="1" customWidth="1"/>
    <col min="16" max="17" width="10.5703125" style="66" hidden="1" customWidth="1"/>
    <col min="18" max="18" width="12" style="66" hidden="1" customWidth="1"/>
    <col min="19" max="19" width="11.140625" style="66" hidden="1" customWidth="1"/>
    <col min="20" max="22" width="10.5703125" style="66" hidden="1" customWidth="1"/>
    <col min="23" max="23" width="11.140625" style="66" hidden="1" customWidth="1"/>
    <col min="24" max="24" width="10.5703125" style="66" hidden="1" customWidth="1"/>
    <col min="25" max="25" width="10.85546875" style="66" hidden="1" customWidth="1"/>
    <col min="26" max="26" width="10" style="66" customWidth="1"/>
    <col min="27" max="27" width="10.28515625" style="66" customWidth="1"/>
    <col min="28" max="28" width="10.85546875" style="66" hidden="1" customWidth="1"/>
    <col min="29" max="31" width="6.7109375" style="66" customWidth="1"/>
    <col min="32" max="32" width="36.5703125" style="66" customWidth="1"/>
    <col min="33" max="256" width="11.42578125" style="66"/>
    <col min="257" max="257" width="5.42578125" style="66" customWidth="1"/>
    <col min="258" max="258" width="12" style="66" customWidth="1"/>
    <col min="259" max="259" width="31.7109375" style="66" customWidth="1"/>
    <col min="260" max="260" width="10.42578125" style="66" customWidth="1"/>
    <col min="261" max="261" width="7.7109375" style="66" customWidth="1"/>
    <col min="262" max="263" width="14.85546875" style="66" bestFit="1" customWidth="1"/>
    <col min="264" max="281" width="0" style="66" hidden="1" customWidth="1"/>
    <col min="282" max="282" width="10" style="66" customWidth="1"/>
    <col min="283" max="283" width="10.28515625" style="66" customWidth="1"/>
    <col min="284" max="284" width="0" style="66" hidden="1" customWidth="1"/>
    <col min="285" max="287" width="6.7109375" style="66" customWidth="1"/>
    <col min="288" max="288" width="36.5703125" style="66" customWidth="1"/>
    <col min="289" max="512" width="11.42578125" style="66"/>
    <col min="513" max="513" width="5.42578125" style="66" customWidth="1"/>
    <col min="514" max="514" width="12" style="66" customWidth="1"/>
    <col min="515" max="515" width="31.7109375" style="66" customWidth="1"/>
    <col min="516" max="516" width="10.42578125" style="66" customWidth="1"/>
    <col min="517" max="517" width="7.7109375" style="66" customWidth="1"/>
    <col min="518" max="519" width="14.85546875" style="66" bestFit="1" customWidth="1"/>
    <col min="520" max="537" width="0" style="66" hidden="1" customWidth="1"/>
    <col min="538" max="538" width="10" style="66" customWidth="1"/>
    <col min="539" max="539" width="10.28515625" style="66" customWidth="1"/>
    <col min="540" max="540" width="0" style="66" hidden="1" customWidth="1"/>
    <col min="541" max="543" width="6.7109375" style="66" customWidth="1"/>
    <col min="544" max="544" width="36.5703125" style="66" customWidth="1"/>
    <col min="545" max="768" width="11.42578125" style="66"/>
    <col min="769" max="769" width="5.42578125" style="66" customWidth="1"/>
    <col min="770" max="770" width="12" style="66" customWidth="1"/>
    <col min="771" max="771" width="31.7109375" style="66" customWidth="1"/>
    <col min="772" max="772" width="10.42578125" style="66" customWidth="1"/>
    <col min="773" max="773" width="7.7109375" style="66" customWidth="1"/>
    <col min="774" max="775" width="14.85546875" style="66" bestFit="1" customWidth="1"/>
    <col min="776" max="793" width="0" style="66" hidden="1" customWidth="1"/>
    <col min="794" max="794" width="10" style="66" customWidth="1"/>
    <col min="795" max="795" width="10.28515625" style="66" customWidth="1"/>
    <col min="796" max="796" width="0" style="66" hidden="1" customWidth="1"/>
    <col min="797" max="799" width="6.7109375" style="66" customWidth="1"/>
    <col min="800" max="800" width="36.5703125" style="66" customWidth="1"/>
    <col min="801" max="1024" width="11.42578125" style="66"/>
    <col min="1025" max="1025" width="5.42578125" style="66" customWidth="1"/>
    <col min="1026" max="1026" width="12" style="66" customWidth="1"/>
    <col min="1027" max="1027" width="31.7109375" style="66" customWidth="1"/>
    <col min="1028" max="1028" width="10.42578125" style="66" customWidth="1"/>
    <col min="1029" max="1029" width="7.7109375" style="66" customWidth="1"/>
    <col min="1030" max="1031" width="14.85546875" style="66" bestFit="1" customWidth="1"/>
    <col min="1032" max="1049" width="0" style="66" hidden="1" customWidth="1"/>
    <col min="1050" max="1050" width="10" style="66" customWidth="1"/>
    <col min="1051" max="1051" width="10.28515625" style="66" customWidth="1"/>
    <col min="1052" max="1052" width="0" style="66" hidden="1" customWidth="1"/>
    <col min="1053" max="1055" width="6.7109375" style="66" customWidth="1"/>
    <col min="1056" max="1056" width="36.5703125" style="66" customWidth="1"/>
    <col min="1057" max="1280" width="11.42578125" style="66"/>
    <col min="1281" max="1281" width="5.42578125" style="66" customWidth="1"/>
    <col min="1282" max="1282" width="12" style="66" customWidth="1"/>
    <col min="1283" max="1283" width="31.7109375" style="66" customWidth="1"/>
    <col min="1284" max="1284" width="10.42578125" style="66" customWidth="1"/>
    <col min="1285" max="1285" width="7.7109375" style="66" customWidth="1"/>
    <col min="1286" max="1287" width="14.85546875" style="66" bestFit="1" customWidth="1"/>
    <col min="1288" max="1305" width="0" style="66" hidden="1" customWidth="1"/>
    <col min="1306" max="1306" width="10" style="66" customWidth="1"/>
    <col min="1307" max="1307" width="10.28515625" style="66" customWidth="1"/>
    <col min="1308" max="1308" width="0" style="66" hidden="1" customWidth="1"/>
    <col min="1309" max="1311" width="6.7109375" style="66" customWidth="1"/>
    <col min="1312" max="1312" width="36.5703125" style="66" customWidth="1"/>
    <col min="1313" max="1536" width="11.42578125" style="66"/>
    <col min="1537" max="1537" width="5.42578125" style="66" customWidth="1"/>
    <col min="1538" max="1538" width="12" style="66" customWidth="1"/>
    <col min="1539" max="1539" width="31.7109375" style="66" customWidth="1"/>
    <col min="1540" max="1540" width="10.42578125" style="66" customWidth="1"/>
    <col min="1541" max="1541" width="7.7109375" style="66" customWidth="1"/>
    <col min="1542" max="1543" width="14.85546875" style="66" bestFit="1" customWidth="1"/>
    <col min="1544" max="1561" width="0" style="66" hidden="1" customWidth="1"/>
    <col min="1562" max="1562" width="10" style="66" customWidth="1"/>
    <col min="1563" max="1563" width="10.28515625" style="66" customWidth="1"/>
    <col min="1564" max="1564" width="0" style="66" hidden="1" customWidth="1"/>
    <col min="1565" max="1567" width="6.7109375" style="66" customWidth="1"/>
    <col min="1568" max="1568" width="36.5703125" style="66" customWidth="1"/>
    <col min="1569" max="1792" width="11.42578125" style="66"/>
    <col min="1793" max="1793" width="5.42578125" style="66" customWidth="1"/>
    <col min="1794" max="1794" width="12" style="66" customWidth="1"/>
    <col min="1795" max="1795" width="31.7109375" style="66" customWidth="1"/>
    <col min="1796" max="1796" width="10.42578125" style="66" customWidth="1"/>
    <col min="1797" max="1797" width="7.7109375" style="66" customWidth="1"/>
    <col min="1798" max="1799" width="14.85546875" style="66" bestFit="1" customWidth="1"/>
    <col min="1800" max="1817" width="0" style="66" hidden="1" customWidth="1"/>
    <col min="1818" max="1818" width="10" style="66" customWidth="1"/>
    <col min="1819" max="1819" width="10.28515625" style="66" customWidth="1"/>
    <col min="1820" max="1820" width="0" style="66" hidden="1" customWidth="1"/>
    <col min="1821" max="1823" width="6.7109375" style="66" customWidth="1"/>
    <col min="1824" max="1824" width="36.5703125" style="66" customWidth="1"/>
    <col min="1825" max="2048" width="11.42578125" style="66"/>
    <col min="2049" max="2049" width="5.42578125" style="66" customWidth="1"/>
    <col min="2050" max="2050" width="12" style="66" customWidth="1"/>
    <col min="2051" max="2051" width="31.7109375" style="66" customWidth="1"/>
    <col min="2052" max="2052" width="10.42578125" style="66" customWidth="1"/>
    <col min="2053" max="2053" width="7.7109375" style="66" customWidth="1"/>
    <col min="2054" max="2055" width="14.85546875" style="66" bestFit="1" customWidth="1"/>
    <col min="2056" max="2073" width="0" style="66" hidden="1" customWidth="1"/>
    <col min="2074" max="2074" width="10" style="66" customWidth="1"/>
    <col min="2075" max="2075" width="10.28515625" style="66" customWidth="1"/>
    <col min="2076" max="2076" width="0" style="66" hidden="1" customWidth="1"/>
    <col min="2077" max="2079" width="6.7109375" style="66" customWidth="1"/>
    <col min="2080" max="2080" width="36.5703125" style="66" customWidth="1"/>
    <col min="2081" max="2304" width="11.42578125" style="66"/>
    <col min="2305" max="2305" width="5.42578125" style="66" customWidth="1"/>
    <col min="2306" max="2306" width="12" style="66" customWidth="1"/>
    <col min="2307" max="2307" width="31.7109375" style="66" customWidth="1"/>
    <col min="2308" max="2308" width="10.42578125" style="66" customWidth="1"/>
    <col min="2309" max="2309" width="7.7109375" style="66" customWidth="1"/>
    <col min="2310" max="2311" width="14.85546875" style="66" bestFit="1" customWidth="1"/>
    <col min="2312" max="2329" width="0" style="66" hidden="1" customWidth="1"/>
    <col min="2330" max="2330" width="10" style="66" customWidth="1"/>
    <col min="2331" max="2331" width="10.28515625" style="66" customWidth="1"/>
    <col min="2332" max="2332" width="0" style="66" hidden="1" customWidth="1"/>
    <col min="2333" max="2335" width="6.7109375" style="66" customWidth="1"/>
    <col min="2336" max="2336" width="36.5703125" style="66" customWidth="1"/>
    <col min="2337" max="2560" width="11.42578125" style="66"/>
    <col min="2561" max="2561" width="5.42578125" style="66" customWidth="1"/>
    <col min="2562" max="2562" width="12" style="66" customWidth="1"/>
    <col min="2563" max="2563" width="31.7109375" style="66" customWidth="1"/>
    <col min="2564" max="2564" width="10.42578125" style="66" customWidth="1"/>
    <col min="2565" max="2565" width="7.7109375" style="66" customWidth="1"/>
    <col min="2566" max="2567" width="14.85546875" style="66" bestFit="1" customWidth="1"/>
    <col min="2568" max="2585" width="0" style="66" hidden="1" customWidth="1"/>
    <col min="2586" max="2586" width="10" style="66" customWidth="1"/>
    <col min="2587" max="2587" width="10.28515625" style="66" customWidth="1"/>
    <col min="2588" max="2588" width="0" style="66" hidden="1" customWidth="1"/>
    <col min="2589" max="2591" width="6.7109375" style="66" customWidth="1"/>
    <col min="2592" max="2592" width="36.5703125" style="66" customWidth="1"/>
    <col min="2593" max="2816" width="11.42578125" style="66"/>
    <col min="2817" max="2817" width="5.42578125" style="66" customWidth="1"/>
    <col min="2818" max="2818" width="12" style="66" customWidth="1"/>
    <col min="2819" max="2819" width="31.7109375" style="66" customWidth="1"/>
    <col min="2820" max="2820" width="10.42578125" style="66" customWidth="1"/>
    <col min="2821" max="2821" width="7.7109375" style="66" customWidth="1"/>
    <col min="2822" max="2823" width="14.85546875" style="66" bestFit="1" customWidth="1"/>
    <col min="2824" max="2841" width="0" style="66" hidden="1" customWidth="1"/>
    <col min="2842" max="2842" width="10" style="66" customWidth="1"/>
    <col min="2843" max="2843" width="10.28515625" style="66" customWidth="1"/>
    <col min="2844" max="2844" width="0" style="66" hidden="1" customWidth="1"/>
    <col min="2845" max="2847" width="6.7109375" style="66" customWidth="1"/>
    <col min="2848" max="2848" width="36.5703125" style="66" customWidth="1"/>
    <col min="2849" max="3072" width="11.42578125" style="66"/>
    <col min="3073" max="3073" width="5.42578125" style="66" customWidth="1"/>
    <col min="3074" max="3074" width="12" style="66" customWidth="1"/>
    <col min="3075" max="3075" width="31.7109375" style="66" customWidth="1"/>
    <col min="3076" max="3076" width="10.42578125" style="66" customWidth="1"/>
    <col min="3077" max="3077" width="7.7109375" style="66" customWidth="1"/>
    <col min="3078" max="3079" width="14.85546875" style="66" bestFit="1" customWidth="1"/>
    <col min="3080" max="3097" width="0" style="66" hidden="1" customWidth="1"/>
    <col min="3098" max="3098" width="10" style="66" customWidth="1"/>
    <col min="3099" max="3099" width="10.28515625" style="66" customWidth="1"/>
    <col min="3100" max="3100" width="0" style="66" hidden="1" customWidth="1"/>
    <col min="3101" max="3103" width="6.7109375" style="66" customWidth="1"/>
    <col min="3104" max="3104" width="36.5703125" style="66" customWidth="1"/>
    <col min="3105" max="3328" width="11.42578125" style="66"/>
    <col min="3329" max="3329" width="5.42578125" style="66" customWidth="1"/>
    <col min="3330" max="3330" width="12" style="66" customWidth="1"/>
    <col min="3331" max="3331" width="31.7109375" style="66" customWidth="1"/>
    <col min="3332" max="3332" width="10.42578125" style="66" customWidth="1"/>
    <col min="3333" max="3333" width="7.7109375" style="66" customWidth="1"/>
    <col min="3334" max="3335" width="14.85546875" style="66" bestFit="1" customWidth="1"/>
    <col min="3336" max="3353" width="0" style="66" hidden="1" customWidth="1"/>
    <col min="3354" max="3354" width="10" style="66" customWidth="1"/>
    <col min="3355" max="3355" width="10.28515625" style="66" customWidth="1"/>
    <col min="3356" max="3356" width="0" style="66" hidden="1" customWidth="1"/>
    <col min="3357" max="3359" width="6.7109375" style="66" customWidth="1"/>
    <col min="3360" max="3360" width="36.5703125" style="66" customWidth="1"/>
    <col min="3361" max="3584" width="11.42578125" style="66"/>
    <col min="3585" max="3585" width="5.42578125" style="66" customWidth="1"/>
    <col min="3586" max="3586" width="12" style="66" customWidth="1"/>
    <col min="3587" max="3587" width="31.7109375" style="66" customWidth="1"/>
    <col min="3588" max="3588" width="10.42578125" style="66" customWidth="1"/>
    <col min="3589" max="3589" width="7.7109375" style="66" customWidth="1"/>
    <col min="3590" max="3591" width="14.85546875" style="66" bestFit="1" customWidth="1"/>
    <col min="3592" max="3609" width="0" style="66" hidden="1" customWidth="1"/>
    <col min="3610" max="3610" width="10" style="66" customWidth="1"/>
    <col min="3611" max="3611" width="10.28515625" style="66" customWidth="1"/>
    <col min="3612" max="3612" width="0" style="66" hidden="1" customWidth="1"/>
    <col min="3613" max="3615" width="6.7109375" style="66" customWidth="1"/>
    <col min="3616" max="3616" width="36.5703125" style="66" customWidth="1"/>
    <col min="3617" max="3840" width="11.42578125" style="66"/>
    <col min="3841" max="3841" width="5.42578125" style="66" customWidth="1"/>
    <col min="3842" max="3842" width="12" style="66" customWidth="1"/>
    <col min="3843" max="3843" width="31.7109375" style="66" customWidth="1"/>
    <col min="3844" max="3844" width="10.42578125" style="66" customWidth="1"/>
    <col min="3845" max="3845" width="7.7109375" style="66" customWidth="1"/>
    <col min="3846" max="3847" width="14.85546875" style="66" bestFit="1" customWidth="1"/>
    <col min="3848" max="3865" width="0" style="66" hidden="1" customWidth="1"/>
    <col min="3866" max="3866" width="10" style="66" customWidth="1"/>
    <col min="3867" max="3867" width="10.28515625" style="66" customWidth="1"/>
    <col min="3868" max="3868" width="0" style="66" hidden="1" customWidth="1"/>
    <col min="3869" max="3871" width="6.7109375" style="66" customWidth="1"/>
    <col min="3872" max="3872" width="36.5703125" style="66" customWidth="1"/>
    <col min="3873" max="4096" width="11.42578125" style="66"/>
    <col min="4097" max="4097" width="5.42578125" style="66" customWidth="1"/>
    <col min="4098" max="4098" width="12" style="66" customWidth="1"/>
    <col min="4099" max="4099" width="31.7109375" style="66" customWidth="1"/>
    <col min="4100" max="4100" width="10.42578125" style="66" customWidth="1"/>
    <col min="4101" max="4101" width="7.7109375" style="66" customWidth="1"/>
    <col min="4102" max="4103" width="14.85546875" style="66" bestFit="1" customWidth="1"/>
    <col min="4104" max="4121" width="0" style="66" hidden="1" customWidth="1"/>
    <col min="4122" max="4122" width="10" style="66" customWidth="1"/>
    <col min="4123" max="4123" width="10.28515625" style="66" customWidth="1"/>
    <col min="4124" max="4124" width="0" style="66" hidden="1" customWidth="1"/>
    <col min="4125" max="4127" width="6.7109375" style="66" customWidth="1"/>
    <col min="4128" max="4128" width="36.5703125" style="66" customWidth="1"/>
    <col min="4129" max="4352" width="11.42578125" style="66"/>
    <col min="4353" max="4353" width="5.42578125" style="66" customWidth="1"/>
    <col min="4354" max="4354" width="12" style="66" customWidth="1"/>
    <col min="4355" max="4355" width="31.7109375" style="66" customWidth="1"/>
    <col min="4356" max="4356" width="10.42578125" style="66" customWidth="1"/>
    <col min="4357" max="4357" width="7.7109375" style="66" customWidth="1"/>
    <col min="4358" max="4359" width="14.85546875" style="66" bestFit="1" customWidth="1"/>
    <col min="4360" max="4377" width="0" style="66" hidden="1" customWidth="1"/>
    <col min="4378" max="4378" width="10" style="66" customWidth="1"/>
    <col min="4379" max="4379" width="10.28515625" style="66" customWidth="1"/>
    <col min="4380" max="4380" width="0" style="66" hidden="1" customWidth="1"/>
    <col min="4381" max="4383" width="6.7109375" style="66" customWidth="1"/>
    <col min="4384" max="4384" width="36.5703125" style="66" customWidth="1"/>
    <col min="4385" max="4608" width="11.42578125" style="66"/>
    <col min="4609" max="4609" width="5.42578125" style="66" customWidth="1"/>
    <col min="4610" max="4610" width="12" style="66" customWidth="1"/>
    <col min="4611" max="4611" width="31.7109375" style="66" customWidth="1"/>
    <col min="4612" max="4612" width="10.42578125" style="66" customWidth="1"/>
    <col min="4613" max="4613" width="7.7109375" style="66" customWidth="1"/>
    <col min="4614" max="4615" width="14.85546875" style="66" bestFit="1" customWidth="1"/>
    <col min="4616" max="4633" width="0" style="66" hidden="1" customWidth="1"/>
    <col min="4634" max="4634" width="10" style="66" customWidth="1"/>
    <col min="4635" max="4635" width="10.28515625" style="66" customWidth="1"/>
    <col min="4636" max="4636" width="0" style="66" hidden="1" customWidth="1"/>
    <col min="4637" max="4639" width="6.7109375" style="66" customWidth="1"/>
    <col min="4640" max="4640" width="36.5703125" style="66" customWidth="1"/>
    <col min="4641" max="4864" width="11.42578125" style="66"/>
    <col min="4865" max="4865" width="5.42578125" style="66" customWidth="1"/>
    <col min="4866" max="4866" width="12" style="66" customWidth="1"/>
    <col min="4867" max="4867" width="31.7109375" style="66" customWidth="1"/>
    <col min="4868" max="4868" width="10.42578125" style="66" customWidth="1"/>
    <col min="4869" max="4869" width="7.7109375" style="66" customWidth="1"/>
    <col min="4870" max="4871" width="14.85546875" style="66" bestFit="1" customWidth="1"/>
    <col min="4872" max="4889" width="0" style="66" hidden="1" customWidth="1"/>
    <col min="4890" max="4890" width="10" style="66" customWidth="1"/>
    <col min="4891" max="4891" width="10.28515625" style="66" customWidth="1"/>
    <col min="4892" max="4892" width="0" style="66" hidden="1" customWidth="1"/>
    <col min="4893" max="4895" width="6.7109375" style="66" customWidth="1"/>
    <col min="4896" max="4896" width="36.5703125" style="66" customWidth="1"/>
    <col min="4897" max="5120" width="11.42578125" style="66"/>
    <col min="5121" max="5121" width="5.42578125" style="66" customWidth="1"/>
    <col min="5122" max="5122" width="12" style="66" customWidth="1"/>
    <col min="5123" max="5123" width="31.7109375" style="66" customWidth="1"/>
    <col min="5124" max="5124" width="10.42578125" style="66" customWidth="1"/>
    <col min="5125" max="5125" width="7.7109375" style="66" customWidth="1"/>
    <col min="5126" max="5127" width="14.85546875" style="66" bestFit="1" customWidth="1"/>
    <col min="5128" max="5145" width="0" style="66" hidden="1" customWidth="1"/>
    <col min="5146" max="5146" width="10" style="66" customWidth="1"/>
    <col min="5147" max="5147" width="10.28515625" style="66" customWidth="1"/>
    <col min="5148" max="5148" width="0" style="66" hidden="1" customWidth="1"/>
    <col min="5149" max="5151" width="6.7109375" style="66" customWidth="1"/>
    <col min="5152" max="5152" width="36.5703125" style="66" customWidth="1"/>
    <col min="5153" max="5376" width="11.42578125" style="66"/>
    <col min="5377" max="5377" width="5.42578125" style="66" customWidth="1"/>
    <col min="5378" max="5378" width="12" style="66" customWidth="1"/>
    <col min="5379" max="5379" width="31.7109375" style="66" customWidth="1"/>
    <col min="5380" max="5380" width="10.42578125" style="66" customWidth="1"/>
    <col min="5381" max="5381" width="7.7109375" style="66" customWidth="1"/>
    <col min="5382" max="5383" width="14.85546875" style="66" bestFit="1" customWidth="1"/>
    <col min="5384" max="5401" width="0" style="66" hidden="1" customWidth="1"/>
    <col min="5402" max="5402" width="10" style="66" customWidth="1"/>
    <col min="5403" max="5403" width="10.28515625" style="66" customWidth="1"/>
    <col min="5404" max="5404" width="0" style="66" hidden="1" customWidth="1"/>
    <col min="5405" max="5407" width="6.7109375" style="66" customWidth="1"/>
    <col min="5408" max="5408" width="36.5703125" style="66" customWidth="1"/>
    <col min="5409" max="5632" width="11.42578125" style="66"/>
    <col min="5633" max="5633" width="5.42578125" style="66" customWidth="1"/>
    <col min="5634" max="5634" width="12" style="66" customWidth="1"/>
    <col min="5635" max="5635" width="31.7109375" style="66" customWidth="1"/>
    <col min="5636" max="5636" width="10.42578125" style="66" customWidth="1"/>
    <col min="5637" max="5637" width="7.7109375" style="66" customWidth="1"/>
    <col min="5638" max="5639" width="14.85546875" style="66" bestFit="1" customWidth="1"/>
    <col min="5640" max="5657" width="0" style="66" hidden="1" customWidth="1"/>
    <col min="5658" max="5658" width="10" style="66" customWidth="1"/>
    <col min="5659" max="5659" width="10.28515625" style="66" customWidth="1"/>
    <col min="5660" max="5660" width="0" style="66" hidden="1" customWidth="1"/>
    <col min="5661" max="5663" width="6.7109375" style="66" customWidth="1"/>
    <col min="5664" max="5664" width="36.5703125" style="66" customWidth="1"/>
    <col min="5665" max="5888" width="11.42578125" style="66"/>
    <col min="5889" max="5889" width="5.42578125" style="66" customWidth="1"/>
    <col min="5890" max="5890" width="12" style="66" customWidth="1"/>
    <col min="5891" max="5891" width="31.7109375" style="66" customWidth="1"/>
    <col min="5892" max="5892" width="10.42578125" style="66" customWidth="1"/>
    <col min="5893" max="5893" width="7.7109375" style="66" customWidth="1"/>
    <col min="5894" max="5895" width="14.85546875" style="66" bestFit="1" customWidth="1"/>
    <col min="5896" max="5913" width="0" style="66" hidden="1" customWidth="1"/>
    <col min="5914" max="5914" width="10" style="66" customWidth="1"/>
    <col min="5915" max="5915" width="10.28515625" style="66" customWidth="1"/>
    <col min="5916" max="5916" width="0" style="66" hidden="1" customWidth="1"/>
    <col min="5917" max="5919" width="6.7109375" style="66" customWidth="1"/>
    <col min="5920" max="5920" width="36.5703125" style="66" customWidth="1"/>
    <col min="5921" max="6144" width="11.42578125" style="66"/>
    <col min="6145" max="6145" width="5.42578125" style="66" customWidth="1"/>
    <col min="6146" max="6146" width="12" style="66" customWidth="1"/>
    <col min="6147" max="6147" width="31.7109375" style="66" customWidth="1"/>
    <col min="6148" max="6148" width="10.42578125" style="66" customWidth="1"/>
    <col min="6149" max="6149" width="7.7109375" style="66" customWidth="1"/>
    <col min="6150" max="6151" width="14.85546875" style="66" bestFit="1" customWidth="1"/>
    <col min="6152" max="6169" width="0" style="66" hidden="1" customWidth="1"/>
    <col min="6170" max="6170" width="10" style="66" customWidth="1"/>
    <col min="6171" max="6171" width="10.28515625" style="66" customWidth="1"/>
    <col min="6172" max="6172" width="0" style="66" hidden="1" customWidth="1"/>
    <col min="6173" max="6175" width="6.7109375" style="66" customWidth="1"/>
    <col min="6176" max="6176" width="36.5703125" style="66" customWidth="1"/>
    <col min="6177" max="6400" width="11.42578125" style="66"/>
    <col min="6401" max="6401" width="5.42578125" style="66" customWidth="1"/>
    <col min="6402" max="6402" width="12" style="66" customWidth="1"/>
    <col min="6403" max="6403" width="31.7109375" style="66" customWidth="1"/>
    <col min="6404" max="6404" width="10.42578125" style="66" customWidth="1"/>
    <col min="6405" max="6405" width="7.7109375" style="66" customWidth="1"/>
    <col min="6406" max="6407" width="14.85546875" style="66" bestFit="1" customWidth="1"/>
    <col min="6408" max="6425" width="0" style="66" hidden="1" customWidth="1"/>
    <col min="6426" max="6426" width="10" style="66" customWidth="1"/>
    <col min="6427" max="6427" width="10.28515625" style="66" customWidth="1"/>
    <col min="6428" max="6428" width="0" style="66" hidden="1" customWidth="1"/>
    <col min="6429" max="6431" width="6.7109375" style="66" customWidth="1"/>
    <col min="6432" max="6432" width="36.5703125" style="66" customWidth="1"/>
    <col min="6433" max="6656" width="11.42578125" style="66"/>
    <col min="6657" max="6657" width="5.42578125" style="66" customWidth="1"/>
    <col min="6658" max="6658" width="12" style="66" customWidth="1"/>
    <col min="6659" max="6659" width="31.7109375" style="66" customWidth="1"/>
    <col min="6660" max="6660" width="10.42578125" style="66" customWidth="1"/>
    <col min="6661" max="6661" width="7.7109375" style="66" customWidth="1"/>
    <col min="6662" max="6663" width="14.85546875" style="66" bestFit="1" customWidth="1"/>
    <col min="6664" max="6681" width="0" style="66" hidden="1" customWidth="1"/>
    <col min="6682" max="6682" width="10" style="66" customWidth="1"/>
    <col min="6683" max="6683" width="10.28515625" style="66" customWidth="1"/>
    <col min="6684" max="6684" width="0" style="66" hidden="1" customWidth="1"/>
    <col min="6685" max="6687" width="6.7109375" style="66" customWidth="1"/>
    <col min="6688" max="6688" width="36.5703125" style="66" customWidth="1"/>
    <col min="6689" max="6912" width="11.42578125" style="66"/>
    <col min="6913" max="6913" width="5.42578125" style="66" customWidth="1"/>
    <col min="6914" max="6914" width="12" style="66" customWidth="1"/>
    <col min="6915" max="6915" width="31.7109375" style="66" customWidth="1"/>
    <col min="6916" max="6916" width="10.42578125" style="66" customWidth="1"/>
    <col min="6917" max="6917" width="7.7109375" style="66" customWidth="1"/>
    <col min="6918" max="6919" width="14.85546875" style="66" bestFit="1" customWidth="1"/>
    <col min="6920" max="6937" width="0" style="66" hidden="1" customWidth="1"/>
    <col min="6938" max="6938" width="10" style="66" customWidth="1"/>
    <col min="6939" max="6939" width="10.28515625" style="66" customWidth="1"/>
    <col min="6940" max="6940" width="0" style="66" hidden="1" customWidth="1"/>
    <col min="6941" max="6943" width="6.7109375" style="66" customWidth="1"/>
    <col min="6944" max="6944" width="36.5703125" style="66" customWidth="1"/>
    <col min="6945" max="7168" width="11.42578125" style="66"/>
    <col min="7169" max="7169" width="5.42578125" style="66" customWidth="1"/>
    <col min="7170" max="7170" width="12" style="66" customWidth="1"/>
    <col min="7171" max="7171" width="31.7109375" style="66" customWidth="1"/>
    <col min="7172" max="7172" width="10.42578125" style="66" customWidth="1"/>
    <col min="7173" max="7173" width="7.7109375" style="66" customWidth="1"/>
    <col min="7174" max="7175" width="14.85546875" style="66" bestFit="1" customWidth="1"/>
    <col min="7176" max="7193" width="0" style="66" hidden="1" customWidth="1"/>
    <col min="7194" max="7194" width="10" style="66" customWidth="1"/>
    <col min="7195" max="7195" width="10.28515625" style="66" customWidth="1"/>
    <col min="7196" max="7196" width="0" style="66" hidden="1" customWidth="1"/>
    <col min="7197" max="7199" width="6.7109375" style="66" customWidth="1"/>
    <col min="7200" max="7200" width="36.5703125" style="66" customWidth="1"/>
    <col min="7201" max="7424" width="11.42578125" style="66"/>
    <col min="7425" max="7425" width="5.42578125" style="66" customWidth="1"/>
    <col min="7426" max="7426" width="12" style="66" customWidth="1"/>
    <col min="7427" max="7427" width="31.7109375" style="66" customWidth="1"/>
    <col min="7428" max="7428" width="10.42578125" style="66" customWidth="1"/>
    <col min="7429" max="7429" width="7.7109375" style="66" customWidth="1"/>
    <col min="7430" max="7431" width="14.85546875" style="66" bestFit="1" customWidth="1"/>
    <col min="7432" max="7449" width="0" style="66" hidden="1" customWidth="1"/>
    <col min="7450" max="7450" width="10" style="66" customWidth="1"/>
    <col min="7451" max="7451" width="10.28515625" style="66" customWidth="1"/>
    <col min="7452" max="7452" width="0" style="66" hidden="1" customWidth="1"/>
    <col min="7453" max="7455" width="6.7109375" style="66" customWidth="1"/>
    <col min="7456" max="7456" width="36.5703125" style="66" customWidth="1"/>
    <col min="7457" max="7680" width="11.42578125" style="66"/>
    <col min="7681" max="7681" width="5.42578125" style="66" customWidth="1"/>
    <col min="7682" max="7682" width="12" style="66" customWidth="1"/>
    <col min="7683" max="7683" width="31.7109375" style="66" customWidth="1"/>
    <col min="7684" max="7684" width="10.42578125" style="66" customWidth="1"/>
    <col min="7685" max="7685" width="7.7109375" style="66" customWidth="1"/>
    <col min="7686" max="7687" width="14.85546875" style="66" bestFit="1" customWidth="1"/>
    <col min="7688" max="7705" width="0" style="66" hidden="1" customWidth="1"/>
    <col min="7706" max="7706" width="10" style="66" customWidth="1"/>
    <col min="7707" max="7707" width="10.28515625" style="66" customWidth="1"/>
    <col min="7708" max="7708" width="0" style="66" hidden="1" customWidth="1"/>
    <col min="7709" max="7711" width="6.7109375" style="66" customWidth="1"/>
    <col min="7712" max="7712" width="36.5703125" style="66" customWidth="1"/>
    <col min="7713" max="7936" width="11.42578125" style="66"/>
    <col min="7937" max="7937" width="5.42578125" style="66" customWidth="1"/>
    <col min="7938" max="7938" width="12" style="66" customWidth="1"/>
    <col min="7939" max="7939" width="31.7109375" style="66" customWidth="1"/>
    <col min="7940" max="7940" width="10.42578125" style="66" customWidth="1"/>
    <col min="7941" max="7941" width="7.7109375" style="66" customWidth="1"/>
    <col min="7942" max="7943" width="14.85546875" style="66" bestFit="1" customWidth="1"/>
    <col min="7944" max="7961" width="0" style="66" hidden="1" customWidth="1"/>
    <col min="7962" max="7962" width="10" style="66" customWidth="1"/>
    <col min="7963" max="7963" width="10.28515625" style="66" customWidth="1"/>
    <col min="7964" max="7964" width="0" style="66" hidden="1" customWidth="1"/>
    <col min="7965" max="7967" width="6.7109375" style="66" customWidth="1"/>
    <col min="7968" max="7968" width="36.5703125" style="66" customWidth="1"/>
    <col min="7969" max="8192" width="11.42578125" style="66"/>
    <col min="8193" max="8193" width="5.42578125" style="66" customWidth="1"/>
    <col min="8194" max="8194" width="12" style="66" customWidth="1"/>
    <col min="8195" max="8195" width="31.7109375" style="66" customWidth="1"/>
    <col min="8196" max="8196" width="10.42578125" style="66" customWidth="1"/>
    <col min="8197" max="8197" width="7.7109375" style="66" customWidth="1"/>
    <col min="8198" max="8199" width="14.85546875" style="66" bestFit="1" customWidth="1"/>
    <col min="8200" max="8217" width="0" style="66" hidden="1" customWidth="1"/>
    <col min="8218" max="8218" width="10" style="66" customWidth="1"/>
    <col min="8219" max="8219" width="10.28515625" style="66" customWidth="1"/>
    <col min="8220" max="8220" width="0" style="66" hidden="1" customWidth="1"/>
    <col min="8221" max="8223" width="6.7109375" style="66" customWidth="1"/>
    <col min="8224" max="8224" width="36.5703125" style="66" customWidth="1"/>
    <col min="8225" max="8448" width="11.42578125" style="66"/>
    <col min="8449" max="8449" width="5.42578125" style="66" customWidth="1"/>
    <col min="8450" max="8450" width="12" style="66" customWidth="1"/>
    <col min="8451" max="8451" width="31.7109375" style="66" customWidth="1"/>
    <col min="8452" max="8452" width="10.42578125" style="66" customWidth="1"/>
    <col min="8453" max="8453" width="7.7109375" style="66" customWidth="1"/>
    <col min="8454" max="8455" width="14.85546875" style="66" bestFit="1" customWidth="1"/>
    <col min="8456" max="8473" width="0" style="66" hidden="1" customWidth="1"/>
    <col min="8474" max="8474" width="10" style="66" customWidth="1"/>
    <col min="8475" max="8475" width="10.28515625" style="66" customWidth="1"/>
    <col min="8476" max="8476" width="0" style="66" hidden="1" customWidth="1"/>
    <col min="8477" max="8479" width="6.7109375" style="66" customWidth="1"/>
    <col min="8480" max="8480" width="36.5703125" style="66" customWidth="1"/>
    <col min="8481" max="8704" width="11.42578125" style="66"/>
    <col min="8705" max="8705" width="5.42578125" style="66" customWidth="1"/>
    <col min="8706" max="8706" width="12" style="66" customWidth="1"/>
    <col min="8707" max="8707" width="31.7109375" style="66" customWidth="1"/>
    <col min="8708" max="8708" width="10.42578125" style="66" customWidth="1"/>
    <col min="8709" max="8709" width="7.7109375" style="66" customWidth="1"/>
    <col min="8710" max="8711" width="14.85546875" style="66" bestFit="1" customWidth="1"/>
    <col min="8712" max="8729" width="0" style="66" hidden="1" customWidth="1"/>
    <col min="8730" max="8730" width="10" style="66" customWidth="1"/>
    <col min="8731" max="8731" width="10.28515625" style="66" customWidth="1"/>
    <col min="8732" max="8732" width="0" style="66" hidden="1" customWidth="1"/>
    <col min="8733" max="8735" width="6.7109375" style="66" customWidth="1"/>
    <col min="8736" max="8736" width="36.5703125" style="66" customWidth="1"/>
    <col min="8737" max="8960" width="11.42578125" style="66"/>
    <col min="8961" max="8961" width="5.42578125" style="66" customWidth="1"/>
    <col min="8962" max="8962" width="12" style="66" customWidth="1"/>
    <col min="8963" max="8963" width="31.7109375" style="66" customWidth="1"/>
    <col min="8964" max="8964" width="10.42578125" style="66" customWidth="1"/>
    <col min="8965" max="8965" width="7.7109375" style="66" customWidth="1"/>
    <col min="8966" max="8967" width="14.85546875" style="66" bestFit="1" customWidth="1"/>
    <col min="8968" max="8985" width="0" style="66" hidden="1" customWidth="1"/>
    <col min="8986" max="8986" width="10" style="66" customWidth="1"/>
    <col min="8987" max="8987" width="10.28515625" style="66" customWidth="1"/>
    <col min="8988" max="8988" width="0" style="66" hidden="1" customWidth="1"/>
    <col min="8989" max="8991" width="6.7109375" style="66" customWidth="1"/>
    <col min="8992" max="8992" width="36.5703125" style="66" customWidth="1"/>
    <col min="8993" max="9216" width="11.42578125" style="66"/>
    <col min="9217" max="9217" width="5.42578125" style="66" customWidth="1"/>
    <col min="9218" max="9218" width="12" style="66" customWidth="1"/>
    <col min="9219" max="9219" width="31.7109375" style="66" customWidth="1"/>
    <col min="9220" max="9220" width="10.42578125" style="66" customWidth="1"/>
    <col min="9221" max="9221" width="7.7109375" style="66" customWidth="1"/>
    <col min="9222" max="9223" width="14.85546875" style="66" bestFit="1" customWidth="1"/>
    <col min="9224" max="9241" width="0" style="66" hidden="1" customWidth="1"/>
    <col min="9242" max="9242" width="10" style="66" customWidth="1"/>
    <col min="9243" max="9243" width="10.28515625" style="66" customWidth="1"/>
    <col min="9244" max="9244" width="0" style="66" hidden="1" customWidth="1"/>
    <col min="9245" max="9247" width="6.7109375" style="66" customWidth="1"/>
    <col min="9248" max="9248" width="36.5703125" style="66" customWidth="1"/>
    <col min="9249" max="9472" width="11.42578125" style="66"/>
    <col min="9473" max="9473" width="5.42578125" style="66" customWidth="1"/>
    <col min="9474" max="9474" width="12" style="66" customWidth="1"/>
    <col min="9475" max="9475" width="31.7109375" style="66" customWidth="1"/>
    <col min="9476" max="9476" width="10.42578125" style="66" customWidth="1"/>
    <col min="9477" max="9477" width="7.7109375" style="66" customWidth="1"/>
    <col min="9478" max="9479" width="14.85546875" style="66" bestFit="1" customWidth="1"/>
    <col min="9480" max="9497" width="0" style="66" hidden="1" customWidth="1"/>
    <col min="9498" max="9498" width="10" style="66" customWidth="1"/>
    <col min="9499" max="9499" width="10.28515625" style="66" customWidth="1"/>
    <col min="9500" max="9500" width="0" style="66" hidden="1" customWidth="1"/>
    <col min="9501" max="9503" width="6.7109375" style="66" customWidth="1"/>
    <col min="9504" max="9504" width="36.5703125" style="66" customWidth="1"/>
    <col min="9505" max="9728" width="11.42578125" style="66"/>
    <col min="9729" max="9729" width="5.42578125" style="66" customWidth="1"/>
    <col min="9730" max="9730" width="12" style="66" customWidth="1"/>
    <col min="9731" max="9731" width="31.7109375" style="66" customWidth="1"/>
    <col min="9732" max="9732" width="10.42578125" style="66" customWidth="1"/>
    <col min="9733" max="9733" width="7.7109375" style="66" customWidth="1"/>
    <col min="9734" max="9735" width="14.85546875" style="66" bestFit="1" customWidth="1"/>
    <col min="9736" max="9753" width="0" style="66" hidden="1" customWidth="1"/>
    <col min="9754" max="9754" width="10" style="66" customWidth="1"/>
    <col min="9755" max="9755" width="10.28515625" style="66" customWidth="1"/>
    <col min="9756" max="9756" width="0" style="66" hidden="1" customWidth="1"/>
    <col min="9757" max="9759" width="6.7109375" style="66" customWidth="1"/>
    <col min="9760" max="9760" width="36.5703125" style="66" customWidth="1"/>
    <col min="9761" max="9984" width="11.42578125" style="66"/>
    <col min="9985" max="9985" width="5.42578125" style="66" customWidth="1"/>
    <col min="9986" max="9986" width="12" style="66" customWidth="1"/>
    <col min="9987" max="9987" width="31.7109375" style="66" customWidth="1"/>
    <col min="9988" max="9988" width="10.42578125" style="66" customWidth="1"/>
    <col min="9989" max="9989" width="7.7109375" style="66" customWidth="1"/>
    <col min="9990" max="9991" width="14.85546875" style="66" bestFit="1" customWidth="1"/>
    <col min="9992" max="10009" width="0" style="66" hidden="1" customWidth="1"/>
    <col min="10010" max="10010" width="10" style="66" customWidth="1"/>
    <col min="10011" max="10011" width="10.28515625" style="66" customWidth="1"/>
    <col min="10012" max="10012" width="0" style="66" hidden="1" customWidth="1"/>
    <col min="10013" max="10015" width="6.7109375" style="66" customWidth="1"/>
    <col min="10016" max="10016" width="36.5703125" style="66" customWidth="1"/>
    <col min="10017" max="10240" width="11.42578125" style="66"/>
    <col min="10241" max="10241" width="5.42578125" style="66" customWidth="1"/>
    <col min="10242" max="10242" width="12" style="66" customWidth="1"/>
    <col min="10243" max="10243" width="31.7109375" style="66" customWidth="1"/>
    <col min="10244" max="10244" width="10.42578125" style="66" customWidth="1"/>
    <col min="10245" max="10245" width="7.7109375" style="66" customWidth="1"/>
    <col min="10246" max="10247" width="14.85546875" style="66" bestFit="1" customWidth="1"/>
    <col min="10248" max="10265" width="0" style="66" hidden="1" customWidth="1"/>
    <col min="10266" max="10266" width="10" style="66" customWidth="1"/>
    <col min="10267" max="10267" width="10.28515625" style="66" customWidth="1"/>
    <col min="10268" max="10268" width="0" style="66" hidden="1" customWidth="1"/>
    <col min="10269" max="10271" width="6.7109375" style="66" customWidth="1"/>
    <col min="10272" max="10272" width="36.5703125" style="66" customWidth="1"/>
    <col min="10273" max="10496" width="11.42578125" style="66"/>
    <col min="10497" max="10497" width="5.42578125" style="66" customWidth="1"/>
    <col min="10498" max="10498" width="12" style="66" customWidth="1"/>
    <col min="10499" max="10499" width="31.7109375" style="66" customWidth="1"/>
    <col min="10500" max="10500" width="10.42578125" style="66" customWidth="1"/>
    <col min="10501" max="10501" width="7.7109375" style="66" customWidth="1"/>
    <col min="10502" max="10503" width="14.85546875" style="66" bestFit="1" customWidth="1"/>
    <col min="10504" max="10521" width="0" style="66" hidden="1" customWidth="1"/>
    <col min="10522" max="10522" width="10" style="66" customWidth="1"/>
    <col min="10523" max="10523" width="10.28515625" style="66" customWidth="1"/>
    <col min="10524" max="10524" width="0" style="66" hidden="1" customWidth="1"/>
    <col min="10525" max="10527" width="6.7109375" style="66" customWidth="1"/>
    <col min="10528" max="10528" width="36.5703125" style="66" customWidth="1"/>
    <col min="10529" max="10752" width="11.42578125" style="66"/>
    <col min="10753" max="10753" width="5.42578125" style="66" customWidth="1"/>
    <col min="10754" max="10754" width="12" style="66" customWidth="1"/>
    <col min="10755" max="10755" width="31.7109375" style="66" customWidth="1"/>
    <col min="10756" max="10756" width="10.42578125" style="66" customWidth="1"/>
    <col min="10757" max="10757" width="7.7109375" style="66" customWidth="1"/>
    <col min="10758" max="10759" width="14.85546875" style="66" bestFit="1" customWidth="1"/>
    <col min="10760" max="10777" width="0" style="66" hidden="1" customWidth="1"/>
    <col min="10778" max="10778" width="10" style="66" customWidth="1"/>
    <col min="10779" max="10779" width="10.28515625" style="66" customWidth="1"/>
    <col min="10780" max="10780" width="0" style="66" hidden="1" customWidth="1"/>
    <col min="10781" max="10783" width="6.7109375" style="66" customWidth="1"/>
    <col min="10784" max="10784" width="36.5703125" style="66" customWidth="1"/>
    <col min="10785" max="11008" width="11.42578125" style="66"/>
    <col min="11009" max="11009" width="5.42578125" style="66" customWidth="1"/>
    <col min="11010" max="11010" width="12" style="66" customWidth="1"/>
    <col min="11011" max="11011" width="31.7109375" style="66" customWidth="1"/>
    <col min="11012" max="11012" width="10.42578125" style="66" customWidth="1"/>
    <col min="11013" max="11013" width="7.7109375" style="66" customWidth="1"/>
    <col min="11014" max="11015" width="14.85546875" style="66" bestFit="1" customWidth="1"/>
    <col min="11016" max="11033" width="0" style="66" hidden="1" customWidth="1"/>
    <col min="11034" max="11034" width="10" style="66" customWidth="1"/>
    <col min="11035" max="11035" width="10.28515625" style="66" customWidth="1"/>
    <col min="11036" max="11036" width="0" style="66" hidden="1" customWidth="1"/>
    <col min="11037" max="11039" width="6.7109375" style="66" customWidth="1"/>
    <col min="11040" max="11040" width="36.5703125" style="66" customWidth="1"/>
    <col min="11041" max="11264" width="11.42578125" style="66"/>
    <col min="11265" max="11265" width="5.42578125" style="66" customWidth="1"/>
    <col min="11266" max="11266" width="12" style="66" customWidth="1"/>
    <col min="11267" max="11267" width="31.7109375" style="66" customWidth="1"/>
    <col min="11268" max="11268" width="10.42578125" style="66" customWidth="1"/>
    <col min="11269" max="11269" width="7.7109375" style="66" customWidth="1"/>
    <col min="11270" max="11271" width="14.85546875" style="66" bestFit="1" customWidth="1"/>
    <col min="11272" max="11289" width="0" style="66" hidden="1" customWidth="1"/>
    <col min="11290" max="11290" width="10" style="66" customWidth="1"/>
    <col min="11291" max="11291" width="10.28515625" style="66" customWidth="1"/>
    <col min="11292" max="11292" width="0" style="66" hidden="1" customWidth="1"/>
    <col min="11293" max="11295" width="6.7109375" style="66" customWidth="1"/>
    <col min="11296" max="11296" width="36.5703125" style="66" customWidth="1"/>
    <col min="11297" max="11520" width="11.42578125" style="66"/>
    <col min="11521" max="11521" width="5.42578125" style="66" customWidth="1"/>
    <col min="11522" max="11522" width="12" style="66" customWidth="1"/>
    <col min="11523" max="11523" width="31.7109375" style="66" customWidth="1"/>
    <col min="11524" max="11524" width="10.42578125" style="66" customWidth="1"/>
    <col min="11525" max="11525" width="7.7109375" style="66" customWidth="1"/>
    <col min="11526" max="11527" width="14.85546875" style="66" bestFit="1" customWidth="1"/>
    <col min="11528" max="11545" width="0" style="66" hidden="1" customWidth="1"/>
    <col min="11546" max="11546" width="10" style="66" customWidth="1"/>
    <col min="11547" max="11547" width="10.28515625" style="66" customWidth="1"/>
    <col min="11548" max="11548" width="0" style="66" hidden="1" customWidth="1"/>
    <col min="11549" max="11551" width="6.7109375" style="66" customWidth="1"/>
    <col min="11552" max="11552" width="36.5703125" style="66" customWidth="1"/>
    <col min="11553" max="11776" width="11.42578125" style="66"/>
    <col min="11777" max="11777" width="5.42578125" style="66" customWidth="1"/>
    <col min="11778" max="11778" width="12" style="66" customWidth="1"/>
    <col min="11779" max="11779" width="31.7109375" style="66" customWidth="1"/>
    <col min="11780" max="11780" width="10.42578125" style="66" customWidth="1"/>
    <col min="11781" max="11781" width="7.7109375" style="66" customWidth="1"/>
    <col min="11782" max="11783" width="14.85546875" style="66" bestFit="1" customWidth="1"/>
    <col min="11784" max="11801" width="0" style="66" hidden="1" customWidth="1"/>
    <col min="11802" max="11802" width="10" style="66" customWidth="1"/>
    <col min="11803" max="11803" width="10.28515625" style="66" customWidth="1"/>
    <col min="11804" max="11804" width="0" style="66" hidden="1" customWidth="1"/>
    <col min="11805" max="11807" width="6.7109375" style="66" customWidth="1"/>
    <col min="11808" max="11808" width="36.5703125" style="66" customWidth="1"/>
    <col min="11809" max="12032" width="11.42578125" style="66"/>
    <col min="12033" max="12033" width="5.42578125" style="66" customWidth="1"/>
    <col min="12034" max="12034" width="12" style="66" customWidth="1"/>
    <col min="12035" max="12035" width="31.7109375" style="66" customWidth="1"/>
    <col min="12036" max="12036" width="10.42578125" style="66" customWidth="1"/>
    <col min="12037" max="12037" width="7.7109375" style="66" customWidth="1"/>
    <col min="12038" max="12039" width="14.85546875" style="66" bestFit="1" customWidth="1"/>
    <col min="12040" max="12057" width="0" style="66" hidden="1" customWidth="1"/>
    <col min="12058" max="12058" width="10" style="66" customWidth="1"/>
    <col min="12059" max="12059" width="10.28515625" style="66" customWidth="1"/>
    <col min="12060" max="12060" width="0" style="66" hidden="1" customWidth="1"/>
    <col min="12061" max="12063" width="6.7109375" style="66" customWidth="1"/>
    <col min="12064" max="12064" width="36.5703125" style="66" customWidth="1"/>
    <col min="12065" max="12288" width="11.42578125" style="66"/>
    <col min="12289" max="12289" width="5.42578125" style="66" customWidth="1"/>
    <col min="12290" max="12290" width="12" style="66" customWidth="1"/>
    <col min="12291" max="12291" width="31.7109375" style="66" customWidth="1"/>
    <col min="12292" max="12292" width="10.42578125" style="66" customWidth="1"/>
    <col min="12293" max="12293" width="7.7109375" style="66" customWidth="1"/>
    <col min="12294" max="12295" width="14.85546875" style="66" bestFit="1" customWidth="1"/>
    <col min="12296" max="12313" width="0" style="66" hidden="1" customWidth="1"/>
    <col min="12314" max="12314" width="10" style="66" customWidth="1"/>
    <col min="12315" max="12315" width="10.28515625" style="66" customWidth="1"/>
    <col min="12316" max="12316" width="0" style="66" hidden="1" customWidth="1"/>
    <col min="12317" max="12319" width="6.7109375" style="66" customWidth="1"/>
    <col min="12320" max="12320" width="36.5703125" style="66" customWidth="1"/>
    <col min="12321" max="12544" width="11.42578125" style="66"/>
    <col min="12545" max="12545" width="5.42578125" style="66" customWidth="1"/>
    <col min="12546" max="12546" width="12" style="66" customWidth="1"/>
    <col min="12547" max="12547" width="31.7109375" style="66" customWidth="1"/>
    <col min="12548" max="12548" width="10.42578125" style="66" customWidth="1"/>
    <col min="12549" max="12549" width="7.7109375" style="66" customWidth="1"/>
    <col min="12550" max="12551" width="14.85546875" style="66" bestFit="1" customWidth="1"/>
    <col min="12552" max="12569" width="0" style="66" hidden="1" customWidth="1"/>
    <col min="12570" max="12570" width="10" style="66" customWidth="1"/>
    <col min="12571" max="12571" width="10.28515625" style="66" customWidth="1"/>
    <col min="12572" max="12572" width="0" style="66" hidden="1" customWidth="1"/>
    <col min="12573" max="12575" width="6.7109375" style="66" customWidth="1"/>
    <col min="12576" max="12576" width="36.5703125" style="66" customWidth="1"/>
    <col min="12577" max="12800" width="11.42578125" style="66"/>
    <col min="12801" max="12801" width="5.42578125" style="66" customWidth="1"/>
    <col min="12802" max="12802" width="12" style="66" customWidth="1"/>
    <col min="12803" max="12803" width="31.7109375" style="66" customWidth="1"/>
    <col min="12804" max="12804" width="10.42578125" style="66" customWidth="1"/>
    <col min="12805" max="12805" width="7.7109375" style="66" customWidth="1"/>
    <col min="12806" max="12807" width="14.85546875" style="66" bestFit="1" customWidth="1"/>
    <col min="12808" max="12825" width="0" style="66" hidden="1" customWidth="1"/>
    <col min="12826" max="12826" width="10" style="66" customWidth="1"/>
    <col min="12827" max="12827" width="10.28515625" style="66" customWidth="1"/>
    <col min="12828" max="12828" width="0" style="66" hidden="1" customWidth="1"/>
    <col min="12829" max="12831" width="6.7109375" style="66" customWidth="1"/>
    <col min="12832" max="12832" width="36.5703125" style="66" customWidth="1"/>
    <col min="12833" max="13056" width="11.42578125" style="66"/>
    <col min="13057" max="13057" width="5.42578125" style="66" customWidth="1"/>
    <col min="13058" max="13058" width="12" style="66" customWidth="1"/>
    <col min="13059" max="13059" width="31.7109375" style="66" customWidth="1"/>
    <col min="13060" max="13060" width="10.42578125" style="66" customWidth="1"/>
    <col min="13061" max="13061" width="7.7109375" style="66" customWidth="1"/>
    <col min="13062" max="13063" width="14.85546875" style="66" bestFit="1" customWidth="1"/>
    <col min="13064" max="13081" width="0" style="66" hidden="1" customWidth="1"/>
    <col min="13082" max="13082" width="10" style="66" customWidth="1"/>
    <col min="13083" max="13083" width="10.28515625" style="66" customWidth="1"/>
    <col min="13084" max="13084" width="0" style="66" hidden="1" customWidth="1"/>
    <col min="13085" max="13087" width="6.7109375" style="66" customWidth="1"/>
    <col min="13088" max="13088" width="36.5703125" style="66" customWidth="1"/>
    <col min="13089" max="13312" width="11.42578125" style="66"/>
    <col min="13313" max="13313" width="5.42578125" style="66" customWidth="1"/>
    <col min="13314" max="13314" width="12" style="66" customWidth="1"/>
    <col min="13315" max="13315" width="31.7109375" style="66" customWidth="1"/>
    <col min="13316" max="13316" width="10.42578125" style="66" customWidth="1"/>
    <col min="13317" max="13317" width="7.7109375" style="66" customWidth="1"/>
    <col min="13318" max="13319" width="14.85546875" style="66" bestFit="1" customWidth="1"/>
    <col min="13320" max="13337" width="0" style="66" hidden="1" customWidth="1"/>
    <col min="13338" max="13338" width="10" style="66" customWidth="1"/>
    <col min="13339" max="13339" width="10.28515625" style="66" customWidth="1"/>
    <col min="13340" max="13340" width="0" style="66" hidden="1" customWidth="1"/>
    <col min="13341" max="13343" width="6.7109375" style="66" customWidth="1"/>
    <col min="13344" max="13344" width="36.5703125" style="66" customWidth="1"/>
    <col min="13345" max="13568" width="11.42578125" style="66"/>
    <col min="13569" max="13569" width="5.42578125" style="66" customWidth="1"/>
    <col min="13570" max="13570" width="12" style="66" customWidth="1"/>
    <col min="13571" max="13571" width="31.7109375" style="66" customWidth="1"/>
    <col min="13572" max="13572" width="10.42578125" style="66" customWidth="1"/>
    <col min="13573" max="13573" width="7.7109375" style="66" customWidth="1"/>
    <col min="13574" max="13575" width="14.85546875" style="66" bestFit="1" customWidth="1"/>
    <col min="13576" max="13593" width="0" style="66" hidden="1" customWidth="1"/>
    <col min="13594" max="13594" width="10" style="66" customWidth="1"/>
    <col min="13595" max="13595" width="10.28515625" style="66" customWidth="1"/>
    <col min="13596" max="13596" width="0" style="66" hidden="1" customWidth="1"/>
    <col min="13597" max="13599" width="6.7109375" style="66" customWidth="1"/>
    <col min="13600" max="13600" width="36.5703125" style="66" customWidth="1"/>
    <col min="13601" max="13824" width="11.42578125" style="66"/>
    <col min="13825" max="13825" width="5.42578125" style="66" customWidth="1"/>
    <col min="13826" max="13826" width="12" style="66" customWidth="1"/>
    <col min="13827" max="13827" width="31.7109375" style="66" customWidth="1"/>
    <col min="13828" max="13828" width="10.42578125" style="66" customWidth="1"/>
    <col min="13829" max="13829" width="7.7109375" style="66" customWidth="1"/>
    <col min="13830" max="13831" width="14.85546875" style="66" bestFit="1" customWidth="1"/>
    <col min="13832" max="13849" width="0" style="66" hidden="1" customWidth="1"/>
    <col min="13850" max="13850" width="10" style="66" customWidth="1"/>
    <col min="13851" max="13851" width="10.28515625" style="66" customWidth="1"/>
    <col min="13852" max="13852" width="0" style="66" hidden="1" customWidth="1"/>
    <col min="13853" max="13855" width="6.7109375" style="66" customWidth="1"/>
    <col min="13856" max="13856" width="36.5703125" style="66" customWidth="1"/>
    <col min="13857" max="14080" width="11.42578125" style="66"/>
    <col min="14081" max="14081" width="5.42578125" style="66" customWidth="1"/>
    <col min="14082" max="14082" width="12" style="66" customWidth="1"/>
    <col min="14083" max="14083" width="31.7109375" style="66" customWidth="1"/>
    <col min="14084" max="14084" width="10.42578125" style="66" customWidth="1"/>
    <col min="14085" max="14085" width="7.7109375" style="66" customWidth="1"/>
    <col min="14086" max="14087" width="14.85546875" style="66" bestFit="1" customWidth="1"/>
    <col min="14088" max="14105" width="0" style="66" hidden="1" customWidth="1"/>
    <col min="14106" max="14106" width="10" style="66" customWidth="1"/>
    <col min="14107" max="14107" width="10.28515625" style="66" customWidth="1"/>
    <col min="14108" max="14108" width="0" style="66" hidden="1" customWidth="1"/>
    <col min="14109" max="14111" width="6.7109375" style="66" customWidth="1"/>
    <col min="14112" max="14112" width="36.5703125" style="66" customWidth="1"/>
    <col min="14113" max="14336" width="11.42578125" style="66"/>
    <col min="14337" max="14337" width="5.42578125" style="66" customWidth="1"/>
    <col min="14338" max="14338" width="12" style="66" customWidth="1"/>
    <col min="14339" max="14339" width="31.7109375" style="66" customWidth="1"/>
    <col min="14340" max="14340" width="10.42578125" style="66" customWidth="1"/>
    <col min="14341" max="14341" width="7.7109375" style="66" customWidth="1"/>
    <col min="14342" max="14343" width="14.85546875" style="66" bestFit="1" customWidth="1"/>
    <col min="14344" max="14361" width="0" style="66" hidden="1" customWidth="1"/>
    <col min="14362" max="14362" width="10" style="66" customWidth="1"/>
    <col min="14363" max="14363" width="10.28515625" style="66" customWidth="1"/>
    <col min="14364" max="14364" width="0" style="66" hidden="1" customWidth="1"/>
    <col min="14365" max="14367" width="6.7109375" style="66" customWidth="1"/>
    <col min="14368" max="14368" width="36.5703125" style="66" customWidth="1"/>
    <col min="14369" max="14592" width="11.42578125" style="66"/>
    <col min="14593" max="14593" width="5.42578125" style="66" customWidth="1"/>
    <col min="14594" max="14594" width="12" style="66" customWidth="1"/>
    <col min="14595" max="14595" width="31.7109375" style="66" customWidth="1"/>
    <col min="14596" max="14596" width="10.42578125" style="66" customWidth="1"/>
    <col min="14597" max="14597" width="7.7109375" style="66" customWidth="1"/>
    <col min="14598" max="14599" width="14.85546875" style="66" bestFit="1" customWidth="1"/>
    <col min="14600" max="14617" width="0" style="66" hidden="1" customWidth="1"/>
    <col min="14618" max="14618" width="10" style="66" customWidth="1"/>
    <col min="14619" max="14619" width="10.28515625" style="66" customWidth="1"/>
    <col min="14620" max="14620" width="0" style="66" hidden="1" customWidth="1"/>
    <col min="14621" max="14623" width="6.7109375" style="66" customWidth="1"/>
    <col min="14624" max="14624" width="36.5703125" style="66" customWidth="1"/>
    <col min="14625" max="14848" width="11.42578125" style="66"/>
    <col min="14849" max="14849" width="5.42578125" style="66" customWidth="1"/>
    <col min="14850" max="14850" width="12" style="66" customWidth="1"/>
    <col min="14851" max="14851" width="31.7109375" style="66" customWidth="1"/>
    <col min="14852" max="14852" width="10.42578125" style="66" customWidth="1"/>
    <col min="14853" max="14853" width="7.7109375" style="66" customWidth="1"/>
    <col min="14854" max="14855" width="14.85546875" style="66" bestFit="1" customWidth="1"/>
    <col min="14856" max="14873" width="0" style="66" hidden="1" customWidth="1"/>
    <col min="14874" max="14874" width="10" style="66" customWidth="1"/>
    <col min="14875" max="14875" width="10.28515625" style="66" customWidth="1"/>
    <col min="14876" max="14876" width="0" style="66" hidden="1" customWidth="1"/>
    <col min="14877" max="14879" width="6.7109375" style="66" customWidth="1"/>
    <col min="14880" max="14880" width="36.5703125" style="66" customWidth="1"/>
    <col min="14881" max="15104" width="11.42578125" style="66"/>
    <col min="15105" max="15105" width="5.42578125" style="66" customWidth="1"/>
    <col min="15106" max="15106" width="12" style="66" customWidth="1"/>
    <col min="15107" max="15107" width="31.7109375" style="66" customWidth="1"/>
    <col min="15108" max="15108" width="10.42578125" style="66" customWidth="1"/>
    <col min="15109" max="15109" width="7.7109375" style="66" customWidth="1"/>
    <col min="15110" max="15111" width="14.85546875" style="66" bestFit="1" customWidth="1"/>
    <col min="15112" max="15129" width="0" style="66" hidden="1" customWidth="1"/>
    <col min="15130" max="15130" width="10" style="66" customWidth="1"/>
    <col min="15131" max="15131" width="10.28515625" style="66" customWidth="1"/>
    <col min="15132" max="15132" width="0" style="66" hidden="1" customWidth="1"/>
    <col min="15133" max="15135" width="6.7109375" style="66" customWidth="1"/>
    <col min="15136" max="15136" width="36.5703125" style="66" customWidth="1"/>
    <col min="15137" max="15360" width="11.42578125" style="66"/>
    <col min="15361" max="15361" width="5.42578125" style="66" customWidth="1"/>
    <col min="15362" max="15362" width="12" style="66" customWidth="1"/>
    <col min="15363" max="15363" width="31.7109375" style="66" customWidth="1"/>
    <col min="15364" max="15364" width="10.42578125" style="66" customWidth="1"/>
    <col min="15365" max="15365" width="7.7109375" style="66" customWidth="1"/>
    <col min="15366" max="15367" width="14.85546875" style="66" bestFit="1" customWidth="1"/>
    <col min="15368" max="15385" width="0" style="66" hidden="1" customWidth="1"/>
    <col min="15386" max="15386" width="10" style="66" customWidth="1"/>
    <col min="15387" max="15387" width="10.28515625" style="66" customWidth="1"/>
    <col min="15388" max="15388" width="0" style="66" hidden="1" customWidth="1"/>
    <col min="15389" max="15391" width="6.7109375" style="66" customWidth="1"/>
    <col min="15392" max="15392" width="36.5703125" style="66" customWidth="1"/>
    <col min="15393" max="15616" width="11.42578125" style="66"/>
    <col min="15617" max="15617" width="5.42578125" style="66" customWidth="1"/>
    <col min="15618" max="15618" width="12" style="66" customWidth="1"/>
    <col min="15619" max="15619" width="31.7109375" style="66" customWidth="1"/>
    <col min="15620" max="15620" width="10.42578125" style="66" customWidth="1"/>
    <col min="15621" max="15621" width="7.7109375" style="66" customWidth="1"/>
    <col min="15622" max="15623" width="14.85546875" style="66" bestFit="1" customWidth="1"/>
    <col min="15624" max="15641" width="0" style="66" hidden="1" customWidth="1"/>
    <col min="15642" max="15642" width="10" style="66" customWidth="1"/>
    <col min="15643" max="15643" width="10.28515625" style="66" customWidth="1"/>
    <col min="15644" max="15644" width="0" style="66" hidden="1" customWidth="1"/>
    <col min="15645" max="15647" width="6.7109375" style="66" customWidth="1"/>
    <col min="15648" max="15648" width="36.5703125" style="66" customWidth="1"/>
    <col min="15649" max="15872" width="11.42578125" style="66"/>
    <col min="15873" max="15873" width="5.42578125" style="66" customWidth="1"/>
    <col min="15874" max="15874" width="12" style="66" customWidth="1"/>
    <col min="15875" max="15875" width="31.7109375" style="66" customWidth="1"/>
    <col min="15876" max="15876" width="10.42578125" style="66" customWidth="1"/>
    <col min="15877" max="15877" width="7.7109375" style="66" customWidth="1"/>
    <col min="15878" max="15879" width="14.85546875" style="66" bestFit="1" customWidth="1"/>
    <col min="15880" max="15897" width="0" style="66" hidden="1" customWidth="1"/>
    <col min="15898" max="15898" width="10" style="66" customWidth="1"/>
    <col min="15899" max="15899" width="10.28515625" style="66" customWidth="1"/>
    <col min="15900" max="15900" width="0" style="66" hidden="1" customWidth="1"/>
    <col min="15901" max="15903" width="6.7109375" style="66" customWidth="1"/>
    <col min="15904" max="15904" width="36.5703125" style="66" customWidth="1"/>
    <col min="15905" max="16128" width="11.42578125" style="66"/>
    <col min="16129" max="16129" width="5.42578125" style="66" customWidth="1"/>
    <col min="16130" max="16130" width="12" style="66" customWidth="1"/>
    <col min="16131" max="16131" width="31.7109375" style="66" customWidth="1"/>
    <col min="16132" max="16132" width="10.42578125" style="66" customWidth="1"/>
    <col min="16133" max="16133" width="7.7109375" style="66" customWidth="1"/>
    <col min="16134" max="16135" width="14.85546875" style="66" bestFit="1" customWidth="1"/>
    <col min="16136" max="16153" width="0" style="66" hidden="1" customWidth="1"/>
    <col min="16154" max="16154" width="10" style="66" customWidth="1"/>
    <col min="16155" max="16155" width="10.28515625" style="66" customWidth="1"/>
    <col min="16156" max="16156" width="0" style="66" hidden="1" customWidth="1"/>
    <col min="16157" max="16159" width="6.7109375" style="66" customWidth="1"/>
    <col min="16160" max="16160" width="36.5703125" style="66" customWidth="1"/>
    <col min="16161" max="16384" width="11.42578125" style="66"/>
  </cols>
  <sheetData>
    <row r="1" spans="1:32">
      <c r="A1" s="431" t="s">
        <v>348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  <c r="L1" s="431"/>
      <c r="M1" s="431"/>
      <c r="N1" s="431"/>
      <c r="O1" s="431"/>
      <c r="P1" s="431"/>
      <c r="Q1" s="431"/>
      <c r="R1" s="431"/>
      <c r="S1" s="431"/>
      <c r="T1" s="431"/>
      <c r="U1" s="431"/>
      <c r="V1" s="431"/>
      <c r="W1" s="431"/>
      <c r="X1" s="431"/>
      <c r="Y1" s="431"/>
      <c r="Z1" s="431"/>
      <c r="AA1" s="431"/>
      <c r="AB1" s="431"/>
      <c r="AC1" s="431"/>
      <c r="AD1" s="431"/>
      <c r="AE1" s="431"/>
      <c r="AF1" s="431"/>
    </row>
    <row r="2" spans="1:32">
      <c r="A2" s="292" t="s">
        <v>349</v>
      </c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  <c r="V2" s="292"/>
      <c r="W2" s="292"/>
      <c r="X2" s="292"/>
      <c r="Y2" s="292"/>
      <c r="Z2" s="292"/>
      <c r="AA2" s="292"/>
      <c r="AB2" s="292"/>
      <c r="AC2" s="292"/>
      <c r="AD2" s="292"/>
      <c r="AE2" s="292"/>
      <c r="AF2" s="292"/>
    </row>
    <row r="3" spans="1:32" ht="12.75" hidden="1" customHeight="1">
      <c r="A3" s="293" t="s">
        <v>25</v>
      </c>
      <c r="B3" s="293"/>
      <c r="C3" s="293"/>
      <c r="D3" s="293"/>
      <c r="E3" s="293"/>
      <c r="F3" s="293"/>
      <c r="G3" s="293"/>
      <c r="H3" s="293"/>
      <c r="I3" s="293"/>
      <c r="J3" s="293"/>
      <c r="K3" s="293"/>
      <c r="L3" s="293"/>
      <c r="M3" s="293"/>
      <c r="N3" s="293"/>
      <c r="O3" s="293"/>
      <c r="P3" s="293"/>
      <c r="Q3" s="293"/>
      <c r="R3" s="293"/>
      <c r="S3" s="293"/>
      <c r="T3" s="293"/>
      <c r="U3" s="293"/>
      <c r="V3" s="293"/>
      <c r="W3" s="293"/>
      <c r="X3" s="293"/>
      <c r="Y3" s="293"/>
      <c r="Z3" s="293"/>
      <c r="AA3" s="293"/>
      <c r="AB3" s="293"/>
      <c r="AC3" s="293"/>
      <c r="AD3" s="293"/>
      <c r="AE3" s="293"/>
      <c r="AF3" s="293"/>
    </row>
    <row r="4" spans="1:32" ht="12.75" hidden="1" customHeight="1">
      <c r="A4" s="293" t="s">
        <v>26</v>
      </c>
      <c r="B4" s="293"/>
      <c r="C4" s="293"/>
      <c r="D4" s="293"/>
      <c r="E4" s="293"/>
      <c r="F4" s="293"/>
      <c r="G4" s="293"/>
      <c r="H4" s="293"/>
      <c r="I4" s="293"/>
      <c r="J4" s="293"/>
      <c r="K4" s="293"/>
      <c r="L4" s="293"/>
      <c r="M4" s="293"/>
      <c r="N4" s="293"/>
      <c r="O4" s="293"/>
      <c r="P4" s="293"/>
      <c r="Q4" s="293"/>
      <c r="R4" s="293"/>
      <c r="S4" s="293"/>
      <c r="T4" s="293"/>
      <c r="U4" s="293"/>
      <c r="V4" s="293"/>
      <c r="W4" s="293"/>
      <c r="X4" s="293"/>
      <c r="Y4" s="293"/>
      <c r="Z4" s="293"/>
      <c r="AA4" s="293"/>
      <c r="AB4" s="293"/>
      <c r="AC4" s="293"/>
      <c r="AD4" s="293"/>
      <c r="AE4" s="293"/>
      <c r="AF4" s="293"/>
    </row>
    <row r="5" spans="1:32" ht="12.75" hidden="1" customHeight="1">
      <c r="A5" s="293" t="s">
        <v>27</v>
      </c>
      <c r="B5" s="293"/>
      <c r="C5" s="293"/>
      <c r="D5" s="293"/>
      <c r="E5" s="293"/>
      <c r="F5" s="293"/>
      <c r="G5" s="293"/>
      <c r="H5" s="293"/>
      <c r="I5" s="293"/>
      <c r="J5" s="293"/>
      <c r="K5" s="293"/>
      <c r="L5" s="293"/>
      <c r="M5" s="293"/>
      <c r="N5" s="293"/>
      <c r="O5" s="293"/>
      <c r="P5" s="293"/>
      <c r="Q5" s="293"/>
      <c r="R5" s="293"/>
      <c r="S5" s="293"/>
      <c r="T5" s="293"/>
      <c r="U5" s="293"/>
      <c r="V5" s="293"/>
      <c r="W5" s="293"/>
      <c r="X5" s="293"/>
      <c r="Y5" s="293"/>
      <c r="Z5" s="293"/>
      <c r="AA5" s="293"/>
      <c r="AB5" s="293"/>
      <c r="AC5" s="293"/>
      <c r="AD5" s="293"/>
      <c r="AE5" s="293"/>
      <c r="AF5" s="293"/>
    </row>
    <row r="6" spans="1:32">
      <c r="A6" s="293" t="s">
        <v>327</v>
      </c>
      <c r="B6" s="293"/>
      <c r="C6" s="293"/>
      <c r="D6" s="293"/>
      <c r="E6" s="293"/>
      <c r="F6" s="293"/>
      <c r="G6" s="293"/>
      <c r="H6" s="293"/>
      <c r="I6" s="293"/>
      <c r="J6" s="293"/>
      <c r="K6" s="293"/>
      <c r="L6" s="293"/>
      <c r="M6" s="293"/>
      <c r="N6" s="293"/>
      <c r="O6" s="293"/>
      <c r="P6" s="293"/>
      <c r="Q6" s="293"/>
      <c r="R6" s="293"/>
      <c r="S6" s="293"/>
      <c r="T6" s="293"/>
      <c r="U6" s="293"/>
      <c r="V6" s="293"/>
      <c r="W6" s="293"/>
      <c r="X6" s="293"/>
      <c r="Y6" s="293"/>
      <c r="Z6" s="293"/>
      <c r="AA6" s="293"/>
      <c r="AB6" s="293"/>
      <c r="AC6" s="293"/>
      <c r="AD6" s="293"/>
      <c r="AE6" s="293"/>
      <c r="AF6" s="293"/>
    </row>
    <row r="7" spans="1:32">
      <c r="A7" s="380" t="s">
        <v>350</v>
      </c>
      <c r="B7" s="380"/>
      <c r="C7" s="271" t="s">
        <v>351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</row>
    <row r="8" spans="1:32">
      <c r="A8" s="380" t="s">
        <v>352</v>
      </c>
      <c r="B8" s="438"/>
      <c r="C8" s="271">
        <v>1</v>
      </c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</row>
    <row r="9" spans="1:32">
      <c r="A9" s="380" t="s">
        <v>353</v>
      </c>
      <c r="B9" s="438"/>
      <c r="C9" s="439" t="s">
        <v>199</v>
      </c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70"/>
    </row>
    <row r="10" spans="1:32">
      <c r="A10" s="289" t="s">
        <v>0</v>
      </c>
      <c r="B10" s="290" t="s">
        <v>0</v>
      </c>
      <c r="C10" s="290"/>
      <c r="D10" s="290"/>
      <c r="E10" s="290"/>
      <c r="F10" s="290"/>
      <c r="G10" s="290"/>
      <c r="H10" s="290"/>
      <c r="I10" s="290"/>
      <c r="J10" s="290"/>
      <c r="K10" s="290"/>
      <c r="L10" s="290"/>
      <c r="M10" s="290"/>
      <c r="N10" s="290"/>
      <c r="O10" s="290"/>
      <c r="P10" s="290"/>
      <c r="Q10" s="290"/>
      <c r="R10" s="290"/>
      <c r="S10" s="290"/>
      <c r="T10" s="290"/>
      <c r="U10" s="290"/>
      <c r="V10" s="290"/>
      <c r="W10" s="290"/>
      <c r="X10" s="290"/>
      <c r="Y10" s="290"/>
      <c r="Z10" s="290"/>
      <c r="AA10" s="290"/>
      <c r="AB10" s="290"/>
      <c r="AC10" s="290"/>
      <c r="AD10" s="290"/>
      <c r="AE10" s="290"/>
      <c r="AF10" s="291"/>
    </row>
    <row r="11" spans="1:32">
      <c r="A11" s="283" t="s">
        <v>187</v>
      </c>
      <c r="B11" s="284"/>
      <c r="C11" s="284"/>
      <c r="D11" s="284"/>
      <c r="E11" s="284"/>
      <c r="F11" s="284"/>
      <c r="G11" s="284"/>
      <c r="H11" s="284"/>
      <c r="I11" s="284"/>
      <c r="J11" s="284"/>
      <c r="K11" s="284"/>
      <c r="L11" s="284"/>
      <c r="M11" s="284"/>
      <c r="N11" s="284"/>
      <c r="O11" s="284"/>
      <c r="P11" s="284"/>
      <c r="Q11" s="284"/>
      <c r="R11" s="284"/>
      <c r="S11" s="284"/>
      <c r="T11" s="284"/>
      <c r="U11" s="284"/>
      <c r="V11" s="284"/>
      <c r="W11" s="284"/>
      <c r="X11" s="284"/>
      <c r="Y11" s="284"/>
      <c r="Z11" s="284"/>
      <c r="AA11" s="284"/>
      <c r="AB11" s="284"/>
      <c r="AC11" s="284"/>
      <c r="AD11" s="284"/>
      <c r="AE11" s="284"/>
      <c r="AF11" s="285"/>
    </row>
    <row r="12" spans="1:32">
      <c r="A12" s="114"/>
      <c r="B12" s="114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  <c r="AA12" s="114"/>
      <c r="AB12" s="114"/>
      <c r="AC12" s="114"/>
      <c r="AD12" s="114"/>
      <c r="AE12" s="114"/>
      <c r="AF12" s="114"/>
    </row>
    <row r="13" spans="1:32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</row>
    <row r="14" spans="1:32" ht="25.5" customHeight="1">
      <c r="A14" s="276" t="s">
        <v>1</v>
      </c>
      <c r="B14" s="288"/>
      <c r="C14" s="277"/>
      <c r="D14" s="281" t="s">
        <v>3</v>
      </c>
      <c r="E14" s="281" t="s">
        <v>5</v>
      </c>
      <c r="F14" s="278" t="s">
        <v>6</v>
      </c>
      <c r="G14" s="279"/>
      <c r="H14" s="278" t="s">
        <v>7</v>
      </c>
      <c r="I14" s="279"/>
      <c r="J14" s="276" t="s">
        <v>8</v>
      </c>
      <c r="K14" s="277"/>
      <c r="L14" s="276" t="s">
        <v>8</v>
      </c>
      <c r="M14" s="277"/>
      <c r="N14" s="276" t="s">
        <v>28</v>
      </c>
      <c r="O14" s="277"/>
      <c r="P14" s="276" t="s">
        <v>9</v>
      </c>
      <c r="Q14" s="277"/>
      <c r="R14" s="276" t="s">
        <v>10</v>
      </c>
      <c r="S14" s="277"/>
      <c r="T14" s="276" t="s">
        <v>10</v>
      </c>
      <c r="U14" s="277"/>
      <c r="V14" s="276" t="s">
        <v>29</v>
      </c>
      <c r="W14" s="277"/>
      <c r="X14" s="276" t="s">
        <v>11</v>
      </c>
      <c r="Y14" s="277"/>
      <c r="Z14" s="280" t="s">
        <v>22</v>
      </c>
      <c r="AA14" s="280"/>
      <c r="AB14" s="280"/>
      <c r="AC14" s="278" t="s">
        <v>12</v>
      </c>
      <c r="AD14" s="287"/>
      <c r="AE14" s="279"/>
      <c r="AF14" s="302" t="s">
        <v>23</v>
      </c>
    </row>
    <row r="15" spans="1:32">
      <c r="A15" s="71" t="s">
        <v>13</v>
      </c>
      <c r="B15" s="280" t="s">
        <v>2</v>
      </c>
      <c r="C15" s="280"/>
      <c r="D15" s="282"/>
      <c r="E15" s="282"/>
      <c r="F15" s="72" t="s">
        <v>14</v>
      </c>
      <c r="G15" s="72" t="s">
        <v>15</v>
      </c>
      <c r="H15" s="72" t="s">
        <v>4</v>
      </c>
      <c r="I15" s="72" t="s">
        <v>16</v>
      </c>
      <c r="J15" s="72" t="s">
        <v>14</v>
      </c>
      <c r="K15" s="72" t="s">
        <v>15</v>
      </c>
      <c r="L15" s="73" t="s">
        <v>17</v>
      </c>
      <c r="M15" s="73" t="s">
        <v>18</v>
      </c>
      <c r="N15" s="72" t="s">
        <v>14</v>
      </c>
      <c r="O15" s="72" t="s">
        <v>15</v>
      </c>
      <c r="P15" s="73" t="s">
        <v>17</v>
      </c>
      <c r="Q15" s="73" t="s">
        <v>18</v>
      </c>
      <c r="R15" s="72" t="s">
        <v>14</v>
      </c>
      <c r="S15" s="72" t="s">
        <v>15</v>
      </c>
      <c r="T15" s="73" t="s">
        <v>17</v>
      </c>
      <c r="U15" s="73" t="s">
        <v>18</v>
      </c>
      <c r="V15" s="72" t="s">
        <v>14</v>
      </c>
      <c r="W15" s="72" t="s">
        <v>15</v>
      </c>
      <c r="X15" s="73" t="s">
        <v>17</v>
      </c>
      <c r="Y15" s="73" t="s">
        <v>18</v>
      </c>
      <c r="Z15" s="73" t="s">
        <v>17</v>
      </c>
      <c r="AA15" s="73" t="s">
        <v>18</v>
      </c>
      <c r="AB15" s="73" t="s">
        <v>24</v>
      </c>
      <c r="AC15" s="72" t="s">
        <v>19</v>
      </c>
      <c r="AD15" s="72" t="s">
        <v>20</v>
      </c>
      <c r="AE15" s="72" t="s">
        <v>21</v>
      </c>
      <c r="AF15" s="399"/>
    </row>
    <row r="16" spans="1:32" ht="46.5" customHeight="1">
      <c r="A16" s="1"/>
      <c r="B16" s="272" t="s">
        <v>200</v>
      </c>
      <c r="C16" s="272"/>
      <c r="D16" s="7" t="s">
        <v>189</v>
      </c>
      <c r="E16" s="8">
        <v>0.2</v>
      </c>
      <c r="F16" s="158">
        <f t="shared" ref="F16:F21" si="0">$F$23*E16</f>
        <v>162449.318</v>
      </c>
      <c r="G16" s="158">
        <f t="shared" ref="G16:G21" si="1">$G$23*E16</f>
        <v>277214.10000000003</v>
      </c>
      <c r="H16" s="75"/>
      <c r="I16" s="76"/>
      <c r="J16" s="77"/>
      <c r="K16" s="77"/>
      <c r="L16" s="1"/>
      <c r="M16" s="78"/>
      <c r="N16" s="77"/>
      <c r="O16" s="77"/>
      <c r="P16" s="1"/>
      <c r="Q16" s="78"/>
      <c r="R16" s="77"/>
      <c r="S16" s="77"/>
      <c r="T16" s="1"/>
      <c r="U16" s="78"/>
      <c r="V16" s="77"/>
      <c r="W16" s="77"/>
      <c r="X16" s="1"/>
      <c r="Y16" s="79"/>
      <c r="Z16" s="5">
        <v>6</v>
      </c>
      <c r="AA16" s="5">
        <v>0</v>
      </c>
      <c r="AB16" s="75"/>
      <c r="AC16" s="79"/>
      <c r="AD16" s="79"/>
      <c r="AE16" s="79"/>
      <c r="AF16" s="80" t="s">
        <v>310</v>
      </c>
    </row>
    <row r="17" spans="1:32" ht="41.25" customHeight="1">
      <c r="A17" s="1"/>
      <c r="D17" s="7" t="s">
        <v>30</v>
      </c>
      <c r="E17" s="8">
        <v>0.2</v>
      </c>
      <c r="F17" s="158">
        <f t="shared" si="0"/>
        <v>162449.318</v>
      </c>
      <c r="G17" s="158">
        <f t="shared" si="1"/>
        <v>277214.10000000003</v>
      </c>
      <c r="H17" s="75"/>
      <c r="I17" s="76"/>
      <c r="J17" s="77"/>
      <c r="K17" s="77"/>
      <c r="L17" s="1"/>
      <c r="M17" s="78"/>
      <c r="N17" s="77"/>
      <c r="O17" s="77"/>
      <c r="P17" s="1"/>
      <c r="Q17" s="78"/>
      <c r="R17" s="77"/>
      <c r="S17" s="77"/>
      <c r="T17" s="1"/>
      <c r="U17" s="78"/>
      <c r="V17" s="77"/>
      <c r="W17" s="77"/>
      <c r="X17" s="1"/>
      <c r="Y17" s="79"/>
      <c r="Z17" s="5">
        <v>1800</v>
      </c>
      <c r="AA17" s="4">
        <v>0</v>
      </c>
      <c r="AB17" s="75"/>
      <c r="AC17" s="79"/>
      <c r="AD17" s="79"/>
      <c r="AE17" s="79"/>
      <c r="AF17" s="80"/>
    </row>
    <row r="18" spans="1:32" ht="52.5" customHeight="1">
      <c r="A18" s="1"/>
      <c r="B18" s="272" t="s">
        <v>201</v>
      </c>
      <c r="C18" s="272"/>
      <c r="D18" s="7" t="s">
        <v>202</v>
      </c>
      <c r="E18" s="8">
        <v>0.15</v>
      </c>
      <c r="F18" s="158">
        <f t="shared" si="0"/>
        <v>121836.98849999999</v>
      </c>
      <c r="G18" s="158">
        <f t="shared" si="1"/>
        <v>207910.57499999998</v>
      </c>
      <c r="H18" s="75"/>
      <c r="I18" s="76"/>
      <c r="J18" s="77"/>
      <c r="K18" s="77"/>
      <c r="L18" s="1"/>
      <c r="M18" s="78"/>
      <c r="N18" s="77"/>
      <c r="O18" s="77"/>
      <c r="P18" s="1"/>
      <c r="Q18" s="78"/>
      <c r="R18" s="77"/>
      <c r="S18" s="77"/>
      <c r="T18" s="1"/>
      <c r="U18" s="78"/>
      <c r="V18" s="77"/>
      <c r="W18" s="77"/>
      <c r="X18" s="1"/>
      <c r="Y18" s="79"/>
      <c r="Z18" s="5">
        <v>18</v>
      </c>
      <c r="AA18" s="5">
        <v>21</v>
      </c>
      <c r="AB18" s="75"/>
      <c r="AC18" s="79"/>
      <c r="AD18" s="79"/>
      <c r="AE18" s="79"/>
      <c r="AF18" s="80"/>
    </row>
    <row r="19" spans="1:32" ht="45" customHeight="1">
      <c r="A19" s="1"/>
      <c r="B19" s="272"/>
      <c r="C19" s="272"/>
      <c r="D19" s="7" t="s">
        <v>30</v>
      </c>
      <c r="E19" s="8">
        <v>0.15</v>
      </c>
      <c r="F19" s="158">
        <f t="shared" si="0"/>
        <v>121836.98849999999</v>
      </c>
      <c r="G19" s="158">
        <f t="shared" si="1"/>
        <v>207910.57499999998</v>
      </c>
      <c r="H19" s="75"/>
      <c r="I19" s="76"/>
      <c r="J19" s="77"/>
      <c r="K19" s="77"/>
      <c r="L19" s="1"/>
      <c r="M19" s="78"/>
      <c r="N19" s="77"/>
      <c r="O19" s="77"/>
      <c r="P19" s="1"/>
      <c r="Q19" s="78"/>
      <c r="R19" s="77"/>
      <c r="S19" s="77"/>
      <c r="T19" s="1"/>
      <c r="U19" s="78"/>
      <c r="V19" s="77"/>
      <c r="W19" s="77"/>
      <c r="X19" s="1"/>
      <c r="Y19" s="79"/>
      <c r="Z19" s="5">
        <v>360</v>
      </c>
      <c r="AA19" s="5">
        <v>515</v>
      </c>
      <c r="AB19" s="75"/>
      <c r="AC19" s="79"/>
      <c r="AD19" s="79"/>
      <c r="AE19" s="79"/>
      <c r="AF19" s="80"/>
    </row>
    <row r="20" spans="1:32" ht="45" customHeight="1">
      <c r="A20" s="1"/>
      <c r="B20" s="272" t="s">
        <v>203</v>
      </c>
      <c r="C20" s="272"/>
      <c r="D20" s="7" t="s">
        <v>189</v>
      </c>
      <c r="E20" s="8">
        <v>0.15</v>
      </c>
      <c r="F20" s="158">
        <f t="shared" si="0"/>
        <v>121836.98849999999</v>
      </c>
      <c r="G20" s="158">
        <f t="shared" si="1"/>
        <v>207910.57499999998</v>
      </c>
      <c r="H20" s="75"/>
      <c r="I20" s="76"/>
      <c r="J20" s="77"/>
      <c r="K20" s="77"/>
      <c r="L20" s="1"/>
      <c r="M20" s="78"/>
      <c r="N20" s="77"/>
      <c r="O20" s="77"/>
      <c r="P20" s="1"/>
      <c r="Q20" s="78"/>
      <c r="R20" s="77"/>
      <c r="S20" s="77"/>
      <c r="T20" s="1"/>
      <c r="U20" s="78"/>
      <c r="V20" s="77"/>
      <c r="W20" s="77"/>
      <c r="X20" s="1"/>
      <c r="Y20" s="79"/>
      <c r="Z20" s="5">
        <v>72</v>
      </c>
      <c r="AA20" s="5">
        <v>52</v>
      </c>
      <c r="AB20" s="75"/>
      <c r="AC20" s="79"/>
      <c r="AD20" s="79"/>
      <c r="AE20" s="79"/>
      <c r="AF20" s="80"/>
    </row>
    <row r="21" spans="1:32" ht="45" customHeight="1">
      <c r="A21" s="1"/>
      <c r="B21" s="272"/>
      <c r="C21" s="272"/>
      <c r="D21" s="7" t="s">
        <v>30</v>
      </c>
      <c r="E21" s="8">
        <v>0.15</v>
      </c>
      <c r="F21" s="158">
        <f t="shared" si="0"/>
        <v>121836.98849999999</v>
      </c>
      <c r="G21" s="158">
        <f t="shared" si="1"/>
        <v>207910.57499999998</v>
      </c>
      <c r="H21" s="75"/>
      <c r="I21" s="76"/>
      <c r="J21" s="77"/>
      <c r="K21" s="77"/>
      <c r="L21" s="1"/>
      <c r="M21" s="78"/>
      <c r="N21" s="77"/>
      <c r="O21" s="77"/>
      <c r="P21" s="1"/>
      <c r="Q21" s="78"/>
      <c r="R21" s="77"/>
      <c r="S21" s="77"/>
      <c r="T21" s="1"/>
      <c r="U21" s="78"/>
      <c r="V21" s="77"/>
      <c r="W21" s="77"/>
      <c r="X21" s="1"/>
      <c r="Y21" s="79"/>
      <c r="Z21" s="22">
        <v>1440</v>
      </c>
      <c r="AA21" s="22">
        <v>3200</v>
      </c>
      <c r="AB21" s="75"/>
      <c r="AC21" s="79"/>
      <c r="AD21" s="79"/>
      <c r="AE21" s="79"/>
      <c r="AF21" s="80"/>
    </row>
    <row r="22" spans="1:32" ht="45" customHeight="1">
      <c r="A22" s="1"/>
      <c r="B22" s="272"/>
      <c r="C22" s="272"/>
      <c r="D22" s="7"/>
      <c r="E22" s="8"/>
      <c r="F22" s="158"/>
      <c r="G22" s="158"/>
      <c r="H22" s="75"/>
      <c r="I22" s="76"/>
      <c r="J22" s="77"/>
      <c r="K22" s="77"/>
      <c r="L22" s="1"/>
      <c r="M22" s="78"/>
      <c r="N22" s="77"/>
      <c r="O22" s="77"/>
      <c r="P22" s="1"/>
      <c r="Q22" s="78"/>
      <c r="R22" s="77"/>
      <c r="S22" s="77"/>
      <c r="T22" s="1"/>
      <c r="U22" s="78"/>
      <c r="V22" s="77"/>
      <c r="W22" s="77"/>
      <c r="X22" s="1"/>
      <c r="Y22" s="79"/>
      <c r="Z22" s="5"/>
      <c r="AA22" s="5"/>
      <c r="AB22" s="75"/>
      <c r="AC22" s="79"/>
      <c r="AD22" s="79"/>
      <c r="AE22" s="79"/>
      <c r="AF22" s="80"/>
    </row>
    <row r="23" spans="1:32" ht="45" customHeight="1">
      <c r="A23" s="273"/>
      <c r="B23" s="274"/>
      <c r="C23" s="275"/>
      <c r="D23" s="81"/>
      <c r="E23" s="82">
        <f>SUM(E16:E22)</f>
        <v>1</v>
      </c>
      <c r="F23" s="234">
        <v>812246.59</v>
      </c>
      <c r="G23" s="49">
        <v>1386070.5</v>
      </c>
      <c r="H23" s="83"/>
      <c r="I23" s="83"/>
      <c r="J23" s="83"/>
      <c r="K23" s="83"/>
      <c r="L23" s="81"/>
      <c r="M23" s="84"/>
      <c r="N23" s="2"/>
      <c r="O23" s="2"/>
      <c r="P23" s="81"/>
      <c r="Q23" s="81"/>
      <c r="R23" s="83"/>
      <c r="S23" s="83"/>
      <c r="T23" s="81"/>
      <c r="U23" s="81"/>
      <c r="V23" s="83"/>
      <c r="W23" s="83"/>
      <c r="X23" s="81"/>
      <c r="Y23" s="81"/>
      <c r="Z23" s="235">
        <f>SUM(Z16:Z22)</f>
        <v>3696</v>
      </c>
      <c r="AA23" s="235">
        <f>SUM(AA16:AA22)</f>
        <v>3788</v>
      </c>
      <c r="AB23" s="85"/>
      <c r="AC23" s="86"/>
      <c r="AD23" s="86"/>
      <c r="AE23" s="86"/>
      <c r="AF23" s="3"/>
    </row>
    <row r="24" spans="1:32" ht="45" customHeight="1">
      <c r="A24" s="69"/>
      <c r="B24" s="69"/>
      <c r="C24" s="69"/>
      <c r="D24" s="69"/>
      <c r="E24" s="69"/>
      <c r="F24" s="87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</row>
    <row r="25" spans="1:32" ht="45" customHeight="1">
      <c r="A25" s="69"/>
      <c r="B25" s="157"/>
      <c r="C25" s="69"/>
      <c r="D25" s="69"/>
      <c r="E25" s="69"/>
      <c r="F25" s="87"/>
      <c r="G25" s="69"/>
      <c r="H25" s="69" t="s">
        <v>98</v>
      </c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</row>
    <row r="26" spans="1:32" ht="45" customHeight="1"/>
    <row r="27" spans="1:32" ht="45" customHeight="1"/>
    <row r="28" spans="1:32" ht="45" customHeight="1"/>
    <row r="29" spans="1:32" ht="45" customHeight="1"/>
    <row r="30" spans="1:32" ht="45" customHeight="1"/>
    <row r="31" spans="1:32" ht="45" customHeight="1"/>
    <row r="32" spans="1:32" ht="45" customHeight="1"/>
    <row r="33" spans="1:256" ht="45" customHeight="1"/>
    <row r="34" spans="1:256" ht="45" customHeight="1"/>
    <row r="35" spans="1:256" ht="45" customHeight="1"/>
    <row r="36" spans="1:256" ht="45" customHeight="1"/>
    <row r="37" spans="1:256" ht="45" customHeight="1"/>
    <row r="38" spans="1:256" ht="45" customHeight="1"/>
    <row r="39" spans="1:256" ht="45" customHeight="1"/>
    <row r="40" spans="1:256" ht="45" customHeight="1"/>
    <row r="41" spans="1:256" ht="45" customHeight="1"/>
    <row r="42" spans="1:256" ht="45" customHeight="1"/>
    <row r="43" spans="1:256" ht="45" customHeight="1"/>
    <row r="44" spans="1:256" ht="45" customHeight="1"/>
    <row r="45" spans="1:256" ht="45" customHeight="1"/>
    <row r="46" spans="1:256" s="88" customFormat="1" ht="45" customHeight="1">
      <c r="A46" s="66"/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66"/>
      <c r="AN46" s="66"/>
      <c r="AO46" s="66"/>
      <c r="AP46" s="66"/>
      <c r="AQ46" s="66"/>
      <c r="AR46" s="66"/>
      <c r="AS46" s="66"/>
      <c r="AT46" s="66"/>
      <c r="AU46" s="66"/>
      <c r="AV46" s="66"/>
      <c r="AW46" s="66"/>
      <c r="AX46" s="66"/>
      <c r="AY46" s="66"/>
      <c r="AZ46" s="66"/>
      <c r="BA46" s="66"/>
      <c r="BB46" s="66"/>
      <c r="BC46" s="66"/>
      <c r="BD46" s="66"/>
      <c r="BE46" s="66"/>
      <c r="BF46" s="66"/>
      <c r="BG46" s="66"/>
      <c r="BH46" s="66"/>
      <c r="BI46" s="66"/>
      <c r="BJ46" s="66"/>
      <c r="BK46" s="66"/>
      <c r="BL46" s="66"/>
      <c r="BM46" s="66"/>
      <c r="BN46" s="66"/>
      <c r="BO46" s="66"/>
      <c r="BP46" s="66"/>
      <c r="BQ46" s="66"/>
      <c r="BR46" s="66"/>
      <c r="BS46" s="66"/>
      <c r="BT46" s="66"/>
      <c r="BU46" s="66"/>
      <c r="BV46" s="66"/>
      <c r="BW46" s="66"/>
      <c r="BX46" s="66"/>
      <c r="BY46" s="66"/>
      <c r="BZ46" s="66"/>
      <c r="CA46" s="66"/>
      <c r="CB46" s="66"/>
      <c r="CC46" s="66"/>
      <c r="CD46" s="66"/>
      <c r="CE46" s="66"/>
      <c r="CF46" s="66"/>
      <c r="CG46" s="66"/>
      <c r="CH46" s="66"/>
      <c r="CI46" s="66"/>
      <c r="CJ46" s="66"/>
      <c r="CK46" s="66"/>
      <c r="CL46" s="66"/>
      <c r="CM46" s="66"/>
      <c r="CN46" s="66"/>
      <c r="CO46" s="66"/>
      <c r="CP46" s="66"/>
      <c r="CQ46" s="66"/>
      <c r="CR46" s="66"/>
      <c r="CS46" s="66"/>
      <c r="CT46" s="66"/>
      <c r="CU46" s="66"/>
      <c r="CV46" s="66"/>
      <c r="CW46" s="66"/>
      <c r="CX46" s="66"/>
      <c r="CY46" s="66"/>
      <c r="CZ46" s="66"/>
      <c r="DA46" s="66"/>
      <c r="DB46" s="66"/>
      <c r="DC46" s="66"/>
      <c r="DD46" s="66"/>
      <c r="DE46" s="66"/>
      <c r="DF46" s="66"/>
      <c r="DG46" s="66"/>
      <c r="DH46" s="66"/>
      <c r="DI46" s="66"/>
      <c r="DJ46" s="66"/>
      <c r="DK46" s="66"/>
      <c r="DL46" s="66"/>
      <c r="DM46" s="66"/>
      <c r="DN46" s="66"/>
      <c r="DO46" s="66"/>
      <c r="DP46" s="66"/>
      <c r="DQ46" s="66"/>
      <c r="DR46" s="66"/>
      <c r="DS46" s="66"/>
      <c r="DT46" s="66"/>
      <c r="DU46" s="66"/>
      <c r="DV46" s="66"/>
      <c r="DW46" s="66"/>
      <c r="DX46" s="66"/>
      <c r="DY46" s="66"/>
      <c r="DZ46" s="66"/>
      <c r="EA46" s="66"/>
      <c r="EB46" s="66"/>
      <c r="EC46" s="66"/>
      <c r="ED46" s="66"/>
      <c r="EE46" s="66"/>
      <c r="EF46" s="66"/>
      <c r="EG46" s="66"/>
      <c r="EH46" s="66"/>
      <c r="EI46" s="66"/>
      <c r="EJ46" s="66"/>
      <c r="EK46" s="66"/>
      <c r="EL46" s="66"/>
      <c r="EM46" s="66"/>
      <c r="EN46" s="66"/>
      <c r="EO46" s="66"/>
      <c r="EP46" s="66"/>
      <c r="EQ46" s="66"/>
      <c r="ER46" s="66"/>
      <c r="ES46" s="66"/>
      <c r="ET46" s="66"/>
      <c r="EU46" s="66"/>
      <c r="EV46" s="66"/>
      <c r="EW46" s="66"/>
      <c r="EX46" s="66"/>
      <c r="EY46" s="66"/>
      <c r="EZ46" s="66"/>
      <c r="FA46" s="66"/>
      <c r="FB46" s="66"/>
      <c r="FC46" s="66"/>
      <c r="FD46" s="66"/>
      <c r="FE46" s="66"/>
      <c r="FF46" s="66"/>
      <c r="FG46" s="66"/>
      <c r="FH46" s="66"/>
      <c r="FI46" s="66"/>
      <c r="FJ46" s="66"/>
      <c r="FK46" s="66"/>
      <c r="FL46" s="66"/>
      <c r="FM46" s="66"/>
      <c r="FN46" s="66"/>
      <c r="FO46" s="66"/>
      <c r="FP46" s="66"/>
      <c r="FQ46" s="66"/>
      <c r="FR46" s="66"/>
      <c r="FS46" s="66"/>
      <c r="FT46" s="66"/>
      <c r="FU46" s="66"/>
      <c r="FV46" s="66"/>
      <c r="FW46" s="66"/>
      <c r="FX46" s="66"/>
      <c r="FY46" s="66"/>
      <c r="FZ46" s="66"/>
      <c r="GA46" s="66"/>
      <c r="GB46" s="66"/>
      <c r="GC46" s="66"/>
      <c r="GD46" s="66"/>
      <c r="GE46" s="66"/>
      <c r="GF46" s="66"/>
      <c r="GG46" s="66"/>
      <c r="GH46" s="66"/>
      <c r="GI46" s="66"/>
      <c r="GJ46" s="66"/>
      <c r="GK46" s="66"/>
      <c r="GL46" s="66"/>
      <c r="GM46" s="66"/>
      <c r="GN46" s="66"/>
      <c r="GO46" s="66"/>
      <c r="GP46" s="66"/>
      <c r="GQ46" s="66"/>
      <c r="GR46" s="66"/>
      <c r="GS46" s="66"/>
      <c r="GT46" s="66"/>
      <c r="GU46" s="66"/>
      <c r="GV46" s="66"/>
      <c r="GW46" s="66"/>
      <c r="GX46" s="66"/>
      <c r="GY46" s="66"/>
      <c r="GZ46" s="66"/>
      <c r="HA46" s="66"/>
      <c r="HB46" s="66"/>
      <c r="HC46" s="66"/>
      <c r="HD46" s="66"/>
      <c r="HE46" s="66"/>
      <c r="HF46" s="66"/>
      <c r="HG46" s="66"/>
      <c r="HH46" s="66"/>
      <c r="HI46" s="66"/>
      <c r="HJ46" s="66"/>
      <c r="HK46" s="66"/>
      <c r="HL46" s="66"/>
      <c r="HM46" s="66"/>
      <c r="HN46" s="66"/>
      <c r="HO46" s="66"/>
      <c r="HP46" s="66"/>
      <c r="HQ46" s="66"/>
      <c r="HR46" s="66"/>
      <c r="HS46" s="66"/>
      <c r="HT46" s="66"/>
      <c r="HU46" s="66"/>
      <c r="HV46" s="66"/>
      <c r="HW46" s="66"/>
      <c r="HX46" s="66"/>
      <c r="HY46" s="66"/>
      <c r="HZ46" s="66"/>
      <c r="IA46" s="66"/>
      <c r="IB46" s="66"/>
      <c r="IC46" s="66"/>
      <c r="ID46" s="66"/>
      <c r="IE46" s="66"/>
      <c r="IF46" s="66"/>
      <c r="IG46" s="66"/>
      <c r="IH46" s="66"/>
      <c r="II46" s="66"/>
      <c r="IJ46" s="66"/>
      <c r="IK46" s="66"/>
      <c r="IL46" s="66"/>
      <c r="IM46" s="66"/>
      <c r="IN46" s="66"/>
      <c r="IO46" s="66"/>
      <c r="IP46" s="66"/>
      <c r="IQ46" s="66"/>
      <c r="IR46" s="66"/>
      <c r="IS46" s="66"/>
      <c r="IT46" s="66"/>
      <c r="IU46" s="66"/>
      <c r="IV46" s="66"/>
    </row>
    <row r="47" spans="1:256" s="67" customFormat="1" ht="36.75" customHeight="1">
      <c r="A47" s="66"/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66"/>
      <c r="AK47" s="66"/>
      <c r="AL47" s="66"/>
      <c r="AM47" s="66"/>
      <c r="AN47" s="66"/>
      <c r="AO47" s="66"/>
      <c r="AP47" s="66"/>
      <c r="AQ47" s="66"/>
      <c r="AR47" s="66"/>
      <c r="AS47" s="66"/>
      <c r="AT47" s="66"/>
      <c r="AU47" s="66"/>
      <c r="AV47" s="66"/>
      <c r="AW47" s="66"/>
      <c r="AX47" s="66"/>
      <c r="AY47" s="66"/>
      <c r="AZ47" s="66"/>
      <c r="BA47" s="66"/>
      <c r="BB47" s="66"/>
      <c r="BC47" s="66"/>
      <c r="BD47" s="66"/>
      <c r="BE47" s="66"/>
      <c r="BF47" s="66"/>
      <c r="BG47" s="66"/>
      <c r="BH47" s="66"/>
      <c r="BI47" s="66"/>
      <c r="BJ47" s="66"/>
      <c r="BK47" s="66"/>
      <c r="BL47" s="66"/>
      <c r="BM47" s="66"/>
      <c r="BN47" s="66"/>
      <c r="BO47" s="66"/>
      <c r="BP47" s="66"/>
      <c r="BQ47" s="66"/>
      <c r="BR47" s="66"/>
      <c r="BS47" s="66"/>
      <c r="BT47" s="66"/>
      <c r="BU47" s="66"/>
      <c r="BV47" s="66"/>
      <c r="BW47" s="66"/>
      <c r="BX47" s="66"/>
      <c r="BY47" s="66"/>
      <c r="BZ47" s="66"/>
      <c r="CA47" s="66"/>
      <c r="CB47" s="66"/>
      <c r="CC47" s="66"/>
      <c r="CD47" s="66"/>
      <c r="CE47" s="66"/>
      <c r="CF47" s="66"/>
      <c r="CG47" s="66"/>
      <c r="CH47" s="66"/>
      <c r="CI47" s="66"/>
      <c r="CJ47" s="66"/>
      <c r="CK47" s="66"/>
      <c r="CL47" s="66"/>
      <c r="CM47" s="66"/>
      <c r="CN47" s="66"/>
      <c r="CO47" s="66"/>
      <c r="CP47" s="66"/>
      <c r="CQ47" s="66"/>
      <c r="CR47" s="66"/>
      <c r="CS47" s="66"/>
      <c r="CT47" s="66"/>
      <c r="CU47" s="66"/>
      <c r="CV47" s="66"/>
      <c r="CW47" s="66"/>
      <c r="CX47" s="66"/>
      <c r="CY47" s="66"/>
      <c r="CZ47" s="66"/>
      <c r="DA47" s="66"/>
      <c r="DB47" s="66"/>
      <c r="DC47" s="66"/>
      <c r="DD47" s="66"/>
      <c r="DE47" s="66"/>
      <c r="DF47" s="66"/>
      <c r="DG47" s="66"/>
      <c r="DH47" s="66"/>
      <c r="DI47" s="66"/>
      <c r="DJ47" s="66"/>
      <c r="DK47" s="66"/>
      <c r="DL47" s="66"/>
      <c r="DM47" s="66"/>
      <c r="DN47" s="66"/>
      <c r="DO47" s="66"/>
      <c r="DP47" s="66"/>
      <c r="DQ47" s="66"/>
      <c r="DR47" s="66"/>
      <c r="DS47" s="66"/>
      <c r="DT47" s="66"/>
      <c r="DU47" s="66"/>
      <c r="DV47" s="66"/>
      <c r="DW47" s="66"/>
      <c r="DX47" s="66"/>
      <c r="DY47" s="66"/>
      <c r="DZ47" s="66"/>
      <c r="EA47" s="66"/>
      <c r="EB47" s="66"/>
      <c r="EC47" s="66"/>
      <c r="ED47" s="66"/>
      <c r="EE47" s="66"/>
      <c r="EF47" s="66"/>
      <c r="EG47" s="66"/>
      <c r="EH47" s="66"/>
      <c r="EI47" s="66"/>
      <c r="EJ47" s="66"/>
      <c r="EK47" s="66"/>
      <c r="EL47" s="66"/>
      <c r="EM47" s="66"/>
      <c r="EN47" s="66"/>
      <c r="EO47" s="66"/>
      <c r="EP47" s="66"/>
      <c r="EQ47" s="66"/>
      <c r="ER47" s="66"/>
      <c r="ES47" s="66"/>
      <c r="ET47" s="66"/>
      <c r="EU47" s="66"/>
      <c r="EV47" s="66"/>
      <c r="EW47" s="66"/>
      <c r="EX47" s="66"/>
      <c r="EY47" s="66"/>
      <c r="EZ47" s="66"/>
      <c r="FA47" s="66"/>
      <c r="FB47" s="66"/>
      <c r="FC47" s="66"/>
      <c r="FD47" s="66"/>
      <c r="FE47" s="66"/>
      <c r="FF47" s="66"/>
      <c r="FG47" s="66"/>
      <c r="FH47" s="66"/>
      <c r="FI47" s="66"/>
      <c r="FJ47" s="66"/>
      <c r="FK47" s="66"/>
      <c r="FL47" s="66"/>
      <c r="FM47" s="66"/>
      <c r="FN47" s="66"/>
      <c r="FO47" s="66"/>
      <c r="FP47" s="66"/>
      <c r="FQ47" s="66"/>
      <c r="FR47" s="66"/>
      <c r="FS47" s="66"/>
      <c r="FT47" s="66"/>
      <c r="FU47" s="66"/>
      <c r="FV47" s="66"/>
      <c r="FW47" s="66"/>
      <c r="FX47" s="66"/>
      <c r="FY47" s="66"/>
      <c r="FZ47" s="66"/>
      <c r="GA47" s="66"/>
      <c r="GB47" s="66"/>
      <c r="GC47" s="66"/>
      <c r="GD47" s="66"/>
      <c r="GE47" s="66"/>
      <c r="GF47" s="66"/>
      <c r="GG47" s="66"/>
      <c r="GH47" s="66"/>
      <c r="GI47" s="66"/>
      <c r="GJ47" s="66"/>
      <c r="GK47" s="66"/>
      <c r="GL47" s="66"/>
      <c r="GM47" s="66"/>
      <c r="GN47" s="66"/>
      <c r="GO47" s="66"/>
      <c r="GP47" s="66"/>
      <c r="GQ47" s="66"/>
      <c r="GR47" s="66"/>
      <c r="GS47" s="66"/>
      <c r="GT47" s="66"/>
      <c r="GU47" s="66"/>
      <c r="GV47" s="66"/>
      <c r="GW47" s="66"/>
      <c r="GX47" s="66"/>
      <c r="GY47" s="66"/>
      <c r="GZ47" s="66"/>
      <c r="HA47" s="66"/>
      <c r="HB47" s="66"/>
      <c r="HC47" s="66"/>
      <c r="HD47" s="66"/>
      <c r="HE47" s="66"/>
      <c r="HF47" s="66"/>
      <c r="HG47" s="66"/>
      <c r="HH47" s="66"/>
      <c r="HI47" s="66"/>
      <c r="HJ47" s="66"/>
      <c r="HK47" s="66"/>
      <c r="HL47" s="66"/>
      <c r="HM47" s="66"/>
      <c r="HN47" s="66"/>
      <c r="HO47" s="66"/>
      <c r="HP47" s="66"/>
      <c r="HQ47" s="66"/>
      <c r="HR47" s="66"/>
      <c r="HS47" s="66"/>
      <c r="HT47" s="66"/>
      <c r="HU47" s="66"/>
      <c r="HV47" s="66"/>
      <c r="HW47" s="66"/>
      <c r="HX47" s="66"/>
      <c r="HY47" s="66"/>
      <c r="HZ47" s="66"/>
      <c r="IA47" s="66"/>
      <c r="IB47" s="66"/>
      <c r="IC47" s="66"/>
      <c r="ID47" s="66"/>
      <c r="IE47" s="66"/>
      <c r="IF47" s="66"/>
      <c r="IG47" s="66"/>
      <c r="IH47" s="66"/>
      <c r="II47" s="66"/>
      <c r="IJ47" s="66"/>
      <c r="IK47" s="66"/>
      <c r="IL47" s="66"/>
      <c r="IM47" s="66"/>
      <c r="IN47" s="66"/>
      <c r="IO47" s="66"/>
      <c r="IP47" s="66"/>
      <c r="IQ47" s="66"/>
      <c r="IR47" s="66"/>
      <c r="IS47" s="66"/>
      <c r="IT47" s="66"/>
      <c r="IU47" s="66"/>
      <c r="IV47" s="66"/>
    </row>
    <row r="48" spans="1:256" s="69" customFormat="1" ht="14.25" customHeight="1">
      <c r="A48" s="66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6"/>
      <c r="AO48" s="66"/>
      <c r="AP48" s="66"/>
      <c r="AQ48" s="66"/>
      <c r="AR48" s="66"/>
      <c r="AS48" s="66"/>
      <c r="AT48" s="66"/>
      <c r="AU48" s="66"/>
      <c r="AV48" s="66"/>
      <c r="AW48" s="66"/>
      <c r="AX48" s="66"/>
      <c r="AY48" s="66"/>
      <c r="AZ48" s="66"/>
      <c r="BA48" s="66"/>
      <c r="BB48" s="66"/>
      <c r="BC48" s="66"/>
      <c r="BD48" s="66"/>
      <c r="BE48" s="66"/>
      <c r="BF48" s="66"/>
      <c r="BG48" s="66"/>
      <c r="BH48" s="66"/>
      <c r="BI48" s="66"/>
      <c r="BJ48" s="66"/>
      <c r="BK48" s="66"/>
      <c r="BL48" s="66"/>
      <c r="BM48" s="66"/>
      <c r="BN48" s="66"/>
      <c r="BO48" s="66"/>
      <c r="BP48" s="66"/>
      <c r="BQ48" s="66"/>
      <c r="BR48" s="66"/>
      <c r="BS48" s="66"/>
      <c r="BT48" s="66"/>
      <c r="BU48" s="66"/>
      <c r="BV48" s="66"/>
      <c r="BW48" s="66"/>
      <c r="BX48" s="66"/>
      <c r="BY48" s="66"/>
      <c r="BZ48" s="66"/>
      <c r="CA48" s="66"/>
      <c r="CB48" s="66"/>
      <c r="CC48" s="66"/>
      <c r="CD48" s="66"/>
      <c r="CE48" s="66"/>
      <c r="CF48" s="66"/>
      <c r="CG48" s="66"/>
      <c r="CH48" s="66"/>
      <c r="CI48" s="66"/>
      <c r="CJ48" s="66"/>
      <c r="CK48" s="66"/>
      <c r="CL48" s="66"/>
      <c r="CM48" s="66"/>
      <c r="CN48" s="66"/>
      <c r="CO48" s="66"/>
      <c r="CP48" s="66"/>
      <c r="CQ48" s="66"/>
      <c r="CR48" s="66"/>
      <c r="CS48" s="66"/>
      <c r="CT48" s="66"/>
      <c r="CU48" s="66"/>
      <c r="CV48" s="66"/>
      <c r="CW48" s="66"/>
      <c r="CX48" s="66"/>
      <c r="CY48" s="66"/>
      <c r="CZ48" s="66"/>
      <c r="DA48" s="66"/>
      <c r="DB48" s="66"/>
      <c r="DC48" s="66"/>
      <c r="DD48" s="66"/>
      <c r="DE48" s="66"/>
      <c r="DF48" s="66"/>
      <c r="DG48" s="66"/>
      <c r="DH48" s="66"/>
      <c r="DI48" s="66"/>
      <c r="DJ48" s="66"/>
      <c r="DK48" s="66"/>
      <c r="DL48" s="66"/>
      <c r="DM48" s="66"/>
      <c r="DN48" s="66"/>
      <c r="DO48" s="66"/>
      <c r="DP48" s="66"/>
      <c r="DQ48" s="66"/>
      <c r="DR48" s="66"/>
      <c r="DS48" s="66"/>
      <c r="DT48" s="66"/>
      <c r="DU48" s="66"/>
      <c r="DV48" s="66"/>
      <c r="DW48" s="66"/>
      <c r="DX48" s="66"/>
      <c r="DY48" s="66"/>
      <c r="DZ48" s="66"/>
      <c r="EA48" s="66"/>
      <c r="EB48" s="66"/>
      <c r="EC48" s="66"/>
      <c r="ED48" s="66"/>
      <c r="EE48" s="66"/>
      <c r="EF48" s="66"/>
      <c r="EG48" s="66"/>
      <c r="EH48" s="66"/>
      <c r="EI48" s="66"/>
      <c r="EJ48" s="66"/>
      <c r="EK48" s="66"/>
      <c r="EL48" s="66"/>
      <c r="EM48" s="66"/>
      <c r="EN48" s="66"/>
      <c r="EO48" s="66"/>
      <c r="EP48" s="66"/>
      <c r="EQ48" s="66"/>
      <c r="ER48" s="66"/>
      <c r="ES48" s="66"/>
      <c r="ET48" s="66"/>
      <c r="EU48" s="66"/>
      <c r="EV48" s="66"/>
      <c r="EW48" s="66"/>
      <c r="EX48" s="66"/>
      <c r="EY48" s="66"/>
      <c r="EZ48" s="66"/>
      <c r="FA48" s="66"/>
      <c r="FB48" s="66"/>
      <c r="FC48" s="66"/>
      <c r="FD48" s="66"/>
      <c r="FE48" s="66"/>
      <c r="FF48" s="66"/>
      <c r="FG48" s="66"/>
      <c r="FH48" s="66"/>
      <c r="FI48" s="66"/>
      <c r="FJ48" s="66"/>
      <c r="FK48" s="66"/>
      <c r="FL48" s="66"/>
      <c r="FM48" s="66"/>
      <c r="FN48" s="66"/>
      <c r="FO48" s="66"/>
      <c r="FP48" s="66"/>
      <c r="FQ48" s="66"/>
      <c r="FR48" s="66"/>
      <c r="FS48" s="66"/>
      <c r="FT48" s="66"/>
      <c r="FU48" s="66"/>
      <c r="FV48" s="66"/>
      <c r="FW48" s="66"/>
      <c r="FX48" s="66"/>
      <c r="FY48" s="66"/>
      <c r="FZ48" s="66"/>
      <c r="GA48" s="66"/>
      <c r="GB48" s="66"/>
      <c r="GC48" s="66"/>
      <c r="GD48" s="66"/>
      <c r="GE48" s="66"/>
      <c r="GF48" s="66"/>
      <c r="GG48" s="66"/>
      <c r="GH48" s="66"/>
      <c r="GI48" s="66"/>
      <c r="GJ48" s="66"/>
      <c r="GK48" s="66"/>
      <c r="GL48" s="66"/>
      <c r="GM48" s="66"/>
      <c r="GN48" s="66"/>
      <c r="GO48" s="66"/>
      <c r="GP48" s="66"/>
      <c r="GQ48" s="66"/>
      <c r="GR48" s="66"/>
      <c r="GS48" s="66"/>
      <c r="GT48" s="66"/>
      <c r="GU48" s="66"/>
      <c r="GV48" s="66"/>
      <c r="GW48" s="66"/>
      <c r="GX48" s="66"/>
      <c r="GY48" s="66"/>
      <c r="GZ48" s="66"/>
      <c r="HA48" s="66"/>
      <c r="HB48" s="66"/>
      <c r="HC48" s="66"/>
      <c r="HD48" s="66"/>
      <c r="HE48" s="66"/>
      <c r="HF48" s="66"/>
      <c r="HG48" s="66"/>
      <c r="HH48" s="66"/>
      <c r="HI48" s="66"/>
      <c r="HJ48" s="66"/>
      <c r="HK48" s="66"/>
      <c r="HL48" s="66"/>
      <c r="HM48" s="66"/>
      <c r="HN48" s="66"/>
      <c r="HO48" s="66"/>
      <c r="HP48" s="66"/>
      <c r="HQ48" s="66"/>
      <c r="HR48" s="66"/>
      <c r="HS48" s="66"/>
      <c r="HT48" s="66"/>
      <c r="HU48" s="66"/>
      <c r="HV48" s="66"/>
      <c r="HW48" s="66"/>
      <c r="HX48" s="66"/>
      <c r="HY48" s="66"/>
      <c r="HZ48" s="66"/>
      <c r="IA48" s="66"/>
      <c r="IB48" s="66"/>
      <c r="IC48" s="66"/>
      <c r="ID48" s="66"/>
      <c r="IE48" s="66"/>
      <c r="IF48" s="66"/>
      <c r="IG48" s="66"/>
      <c r="IH48" s="66"/>
      <c r="II48" s="66"/>
      <c r="IJ48" s="66"/>
      <c r="IK48" s="66"/>
      <c r="IL48" s="66"/>
      <c r="IM48" s="66"/>
      <c r="IN48" s="66"/>
      <c r="IO48" s="66"/>
      <c r="IP48" s="66"/>
      <c r="IQ48" s="66"/>
      <c r="IR48" s="66"/>
      <c r="IS48" s="66"/>
      <c r="IT48" s="66"/>
      <c r="IU48" s="66"/>
      <c r="IV48" s="66"/>
    </row>
    <row r="49" spans="1:256" s="69" customFormat="1" ht="14.25" customHeight="1">
      <c r="A49" s="66"/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  <c r="AH49" s="66"/>
      <c r="AI49" s="66"/>
      <c r="AJ49" s="66"/>
      <c r="AK49" s="66"/>
      <c r="AL49" s="66"/>
      <c r="AM49" s="66"/>
      <c r="AN49" s="66"/>
      <c r="AO49" s="66"/>
      <c r="AP49" s="66"/>
      <c r="AQ49" s="66"/>
      <c r="AR49" s="66"/>
      <c r="AS49" s="66"/>
      <c r="AT49" s="66"/>
      <c r="AU49" s="66"/>
      <c r="AV49" s="66"/>
      <c r="AW49" s="66"/>
      <c r="AX49" s="66"/>
      <c r="AY49" s="66"/>
      <c r="AZ49" s="66"/>
      <c r="BA49" s="66"/>
      <c r="BB49" s="66"/>
      <c r="BC49" s="66"/>
      <c r="BD49" s="66"/>
      <c r="BE49" s="66"/>
      <c r="BF49" s="66"/>
      <c r="BG49" s="66"/>
      <c r="BH49" s="66"/>
      <c r="BI49" s="66"/>
      <c r="BJ49" s="66"/>
      <c r="BK49" s="66"/>
      <c r="BL49" s="66"/>
      <c r="BM49" s="66"/>
      <c r="BN49" s="66"/>
      <c r="BO49" s="66"/>
      <c r="BP49" s="66"/>
      <c r="BQ49" s="66"/>
      <c r="BR49" s="66"/>
      <c r="BS49" s="66"/>
      <c r="BT49" s="66"/>
      <c r="BU49" s="66"/>
      <c r="BV49" s="66"/>
      <c r="BW49" s="66"/>
      <c r="BX49" s="66"/>
      <c r="BY49" s="66"/>
      <c r="BZ49" s="66"/>
      <c r="CA49" s="66"/>
      <c r="CB49" s="66"/>
      <c r="CC49" s="66"/>
      <c r="CD49" s="66"/>
      <c r="CE49" s="66"/>
      <c r="CF49" s="66"/>
      <c r="CG49" s="66"/>
      <c r="CH49" s="66"/>
      <c r="CI49" s="66"/>
      <c r="CJ49" s="66"/>
      <c r="CK49" s="66"/>
      <c r="CL49" s="66"/>
      <c r="CM49" s="66"/>
      <c r="CN49" s="66"/>
      <c r="CO49" s="66"/>
      <c r="CP49" s="66"/>
      <c r="CQ49" s="66"/>
      <c r="CR49" s="66"/>
      <c r="CS49" s="66"/>
      <c r="CT49" s="66"/>
      <c r="CU49" s="66"/>
      <c r="CV49" s="66"/>
      <c r="CW49" s="66"/>
      <c r="CX49" s="66"/>
      <c r="CY49" s="66"/>
      <c r="CZ49" s="66"/>
      <c r="DA49" s="66"/>
      <c r="DB49" s="66"/>
      <c r="DC49" s="66"/>
      <c r="DD49" s="66"/>
      <c r="DE49" s="66"/>
      <c r="DF49" s="66"/>
      <c r="DG49" s="66"/>
      <c r="DH49" s="66"/>
      <c r="DI49" s="66"/>
      <c r="DJ49" s="66"/>
      <c r="DK49" s="66"/>
      <c r="DL49" s="66"/>
      <c r="DM49" s="66"/>
      <c r="DN49" s="66"/>
      <c r="DO49" s="66"/>
      <c r="DP49" s="66"/>
      <c r="DQ49" s="66"/>
      <c r="DR49" s="66"/>
      <c r="DS49" s="66"/>
      <c r="DT49" s="66"/>
      <c r="DU49" s="66"/>
      <c r="DV49" s="66"/>
      <c r="DW49" s="66"/>
      <c r="DX49" s="66"/>
      <c r="DY49" s="66"/>
      <c r="DZ49" s="66"/>
      <c r="EA49" s="66"/>
      <c r="EB49" s="66"/>
      <c r="EC49" s="66"/>
      <c r="ED49" s="66"/>
      <c r="EE49" s="66"/>
      <c r="EF49" s="66"/>
      <c r="EG49" s="66"/>
      <c r="EH49" s="66"/>
      <c r="EI49" s="66"/>
      <c r="EJ49" s="66"/>
      <c r="EK49" s="66"/>
      <c r="EL49" s="66"/>
      <c r="EM49" s="66"/>
      <c r="EN49" s="66"/>
      <c r="EO49" s="66"/>
      <c r="EP49" s="66"/>
      <c r="EQ49" s="66"/>
      <c r="ER49" s="66"/>
      <c r="ES49" s="66"/>
      <c r="ET49" s="66"/>
      <c r="EU49" s="66"/>
      <c r="EV49" s="66"/>
      <c r="EW49" s="66"/>
      <c r="EX49" s="66"/>
      <c r="EY49" s="66"/>
      <c r="EZ49" s="66"/>
      <c r="FA49" s="66"/>
      <c r="FB49" s="66"/>
      <c r="FC49" s="66"/>
      <c r="FD49" s="66"/>
      <c r="FE49" s="66"/>
      <c r="FF49" s="66"/>
      <c r="FG49" s="66"/>
      <c r="FH49" s="66"/>
      <c r="FI49" s="66"/>
      <c r="FJ49" s="66"/>
      <c r="FK49" s="66"/>
      <c r="FL49" s="66"/>
      <c r="FM49" s="66"/>
      <c r="FN49" s="66"/>
      <c r="FO49" s="66"/>
      <c r="FP49" s="66"/>
      <c r="FQ49" s="66"/>
      <c r="FR49" s="66"/>
      <c r="FS49" s="66"/>
      <c r="FT49" s="66"/>
      <c r="FU49" s="66"/>
      <c r="FV49" s="66"/>
      <c r="FW49" s="66"/>
      <c r="FX49" s="66"/>
      <c r="FY49" s="66"/>
      <c r="FZ49" s="66"/>
      <c r="GA49" s="66"/>
      <c r="GB49" s="66"/>
      <c r="GC49" s="66"/>
      <c r="GD49" s="66"/>
      <c r="GE49" s="66"/>
      <c r="GF49" s="66"/>
      <c r="GG49" s="66"/>
      <c r="GH49" s="66"/>
      <c r="GI49" s="66"/>
      <c r="GJ49" s="66"/>
      <c r="GK49" s="66"/>
      <c r="GL49" s="66"/>
      <c r="GM49" s="66"/>
      <c r="GN49" s="66"/>
      <c r="GO49" s="66"/>
      <c r="GP49" s="66"/>
      <c r="GQ49" s="66"/>
      <c r="GR49" s="66"/>
      <c r="GS49" s="66"/>
      <c r="GT49" s="66"/>
      <c r="GU49" s="66"/>
      <c r="GV49" s="66"/>
      <c r="GW49" s="66"/>
      <c r="GX49" s="66"/>
      <c r="GY49" s="66"/>
      <c r="GZ49" s="66"/>
      <c r="HA49" s="66"/>
      <c r="HB49" s="66"/>
      <c r="HC49" s="66"/>
      <c r="HD49" s="66"/>
      <c r="HE49" s="66"/>
      <c r="HF49" s="66"/>
      <c r="HG49" s="66"/>
      <c r="HH49" s="66"/>
      <c r="HI49" s="66"/>
      <c r="HJ49" s="66"/>
      <c r="HK49" s="66"/>
      <c r="HL49" s="66"/>
      <c r="HM49" s="66"/>
      <c r="HN49" s="66"/>
      <c r="HO49" s="66"/>
      <c r="HP49" s="66"/>
      <c r="HQ49" s="66"/>
      <c r="HR49" s="66"/>
      <c r="HS49" s="66"/>
      <c r="HT49" s="66"/>
      <c r="HU49" s="66"/>
      <c r="HV49" s="66"/>
      <c r="HW49" s="66"/>
      <c r="HX49" s="66"/>
      <c r="HY49" s="66"/>
      <c r="HZ49" s="66"/>
      <c r="IA49" s="66"/>
      <c r="IB49" s="66"/>
      <c r="IC49" s="66"/>
      <c r="ID49" s="66"/>
      <c r="IE49" s="66"/>
      <c r="IF49" s="66"/>
      <c r="IG49" s="66"/>
      <c r="IH49" s="66"/>
      <c r="II49" s="66"/>
      <c r="IJ49" s="66"/>
      <c r="IK49" s="66"/>
      <c r="IL49" s="66"/>
      <c r="IM49" s="66"/>
      <c r="IN49" s="66"/>
      <c r="IO49" s="66"/>
      <c r="IP49" s="66"/>
      <c r="IQ49" s="66"/>
      <c r="IR49" s="66"/>
      <c r="IS49" s="66"/>
      <c r="IT49" s="66"/>
      <c r="IU49" s="66"/>
      <c r="IV49" s="66"/>
    </row>
    <row r="50" spans="1:256">
      <c r="AG50" s="88"/>
      <c r="AH50" s="88"/>
      <c r="AI50" s="88"/>
      <c r="AJ50" s="88"/>
      <c r="AK50" s="88"/>
      <c r="AL50" s="88"/>
      <c r="AM50" s="88"/>
      <c r="AN50" s="88"/>
      <c r="AO50" s="88"/>
      <c r="AP50" s="88"/>
      <c r="AQ50" s="88"/>
      <c r="AR50" s="88"/>
      <c r="AS50" s="88"/>
      <c r="AT50" s="88"/>
      <c r="AU50" s="88"/>
      <c r="AV50" s="88"/>
      <c r="AW50" s="88"/>
      <c r="AX50" s="88"/>
      <c r="AY50" s="88"/>
      <c r="AZ50" s="88"/>
      <c r="BA50" s="88"/>
      <c r="BB50" s="88"/>
      <c r="BC50" s="88"/>
      <c r="BD50" s="88"/>
      <c r="BE50" s="88"/>
      <c r="BF50" s="88"/>
      <c r="BG50" s="88"/>
      <c r="BH50" s="88"/>
      <c r="BI50" s="88"/>
      <c r="BJ50" s="88"/>
      <c r="BK50" s="88"/>
      <c r="BL50" s="88"/>
      <c r="BM50" s="88"/>
      <c r="BN50" s="88"/>
      <c r="BO50" s="88"/>
      <c r="BP50" s="88"/>
      <c r="BQ50" s="88"/>
      <c r="BR50" s="88"/>
      <c r="BS50" s="88"/>
      <c r="BT50" s="88"/>
      <c r="BU50" s="88"/>
      <c r="BV50" s="88"/>
      <c r="BW50" s="88"/>
      <c r="BX50" s="88"/>
      <c r="BY50" s="88"/>
      <c r="BZ50" s="88"/>
      <c r="CA50" s="88"/>
      <c r="CB50" s="88"/>
      <c r="CC50" s="88"/>
      <c r="CD50" s="88"/>
      <c r="CE50" s="88"/>
      <c r="CF50" s="88"/>
      <c r="CG50" s="88"/>
      <c r="CH50" s="88"/>
      <c r="CI50" s="88"/>
      <c r="CJ50" s="88"/>
      <c r="CK50" s="88"/>
      <c r="CL50" s="88"/>
      <c r="CM50" s="88"/>
      <c r="CN50" s="88"/>
      <c r="CO50" s="88"/>
      <c r="CP50" s="88"/>
      <c r="CQ50" s="88"/>
      <c r="CR50" s="88"/>
      <c r="CS50" s="88"/>
      <c r="CT50" s="88"/>
      <c r="CU50" s="88"/>
      <c r="CV50" s="88"/>
      <c r="CW50" s="88"/>
      <c r="CX50" s="88"/>
      <c r="CY50" s="88"/>
      <c r="CZ50" s="88"/>
      <c r="DA50" s="88"/>
      <c r="DB50" s="88"/>
      <c r="DC50" s="88"/>
      <c r="DD50" s="88"/>
      <c r="DE50" s="88"/>
      <c r="DF50" s="88"/>
      <c r="DG50" s="88"/>
      <c r="DH50" s="88"/>
      <c r="DI50" s="88"/>
      <c r="DJ50" s="88"/>
      <c r="DK50" s="88"/>
      <c r="DL50" s="88"/>
      <c r="DM50" s="88"/>
      <c r="DN50" s="88"/>
      <c r="DO50" s="88"/>
      <c r="DP50" s="88"/>
      <c r="DQ50" s="88"/>
      <c r="DR50" s="88"/>
      <c r="DS50" s="88"/>
      <c r="DT50" s="88"/>
      <c r="DU50" s="88"/>
      <c r="DV50" s="88"/>
      <c r="DW50" s="88"/>
      <c r="DX50" s="88"/>
      <c r="DY50" s="88"/>
      <c r="DZ50" s="88"/>
      <c r="EA50" s="88"/>
      <c r="EB50" s="88"/>
      <c r="EC50" s="88"/>
      <c r="ED50" s="88"/>
      <c r="EE50" s="88"/>
      <c r="EF50" s="88"/>
      <c r="EG50" s="88"/>
      <c r="EH50" s="88"/>
      <c r="EI50" s="88"/>
      <c r="EJ50" s="88"/>
      <c r="EK50" s="88"/>
      <c r="EL50" s="88"/>
      <c r="EM50" s="88"/>
      <c r="EN50" s="88"/>
      <c r="EO50" s="88"/>
      <c r="EP50" s="88"/>
      <c r="EQ50" s="88"/>
      <c r="ER50" s="88"/>
      <c r="ES50" s="88"/>
      <c r="ET50" s="88"/>
      <c r="EU50" s="88"/>
      <c r="EV50" s="88"/>
      <c r="EW50" s="88"/>
      <c r="EX50" s="88"/>
      <c r="EY50" s="88"/>
      <c r="EZ50" s="88"/>
      <c r="FA50" s="88"/>
      <c r="FB50" s="88"/>
      <c r="FC50" s="88"/>
      <c r="FD50" s="88"/>
      <c r="FE50" s="88"/>
      <c r="FF50" s="88"/>
      <c r="FG50" s="88"/>
      <c r="FH50" s="88"/>
      <c r="FI50" s="88"/>
      <c r="FJ50" s="88"/>
      <c r="FK50" s="88"/>
      <c r="FL50" s="88"/>
      <c r="FM50" s="88"/>
      <c r="FN50" s="88"/>
      <c r="FO50" s="88"/>
      <c r="FP50" s="88"/>
      <c r="FQ50" s="88"/>
      <c r="FR50" s="88"/>
      <c r="FS50" s="88"/>
      <c r="FT50" s="88"/>
      <c r="FU50" s="88"/>
      <c r="FV50" s="88"/>
      <c r="FW50" s="88"/>
      <c r="FX50" s="88"/>
      <c r="FY50" s="88"/>
      <c r="FZ50" s="88"/>
      <c r="GA50" s="88"/>
      <c r="GB50" s="88"/>
      <c r="GC50" s="88"/>
      <c r="GD50" s="88"/>
      <c r="GE50" s="88"/>
      <c r="GF50" s="88"/>
      <c r="GG50" s="88"/>
      <c r="GH50" s="88"/>
      <c r="GI50" s="88"/>
      <c r="GJ50" s="88"/>
      <c r="GK50" s="88"/>
      <c r="GL50" s="88"/>
      <c r="GM50" s="88"/>
      <c r="GN50" s="88"/>
      <c r="GO50" s="88"/>
      <c r="GP50" s="88"/>
      <c r="GQ50" s="88"/>
      <c r="GR50" s="88"/>
      <c r="GS50" s="88"/>
      <c r="GT50" s="88"/>
      <c r="GU50" s="88"/>
      <c r="GV50" s="88"/>
      <c r="GW50" s="88"/>
      <c r="GX50" s="88"/>
      <c r="GY50" s="88"/>
      <c r="GZ50" s="88"/>
      <c r="HA50" s="88"/>
      <c r="HB50" s="88"/>
      <c r="HC50" s="88"/>
      <c r="HD50" s="88"/>
      <c r="HE50" s="88"/>
      <c r="HF50" s="88"/>
      <c r="HG50" s="88"/>
      <c r="HH50" s="88"/>
      <c r="HI50" s="88"/>
      <c r="HJ50" s="88"/>
      <c r="HK50" s="88"/>
      <c r="HL50" s="88"/>
      <c r="HM50" s="88"/>
      <c r="HN50" s="88"/>
      <c r="HO50" s="88"/>
      <c r="HP50" s="88"/>
      <c r="HQ50" s="88"/>
      <c r="HR50" s="88"/>
      <c r="HS50" s="88"/>
      <c r="HT50" s="88"/>
      <c r="HU50" s="88"/>
      <c r="HV50" s="88"/>
      <c r="HW50" s="88"/>
      <c r="HX50" s="88"/>
      <c r="HY50" s="88"/>
      <c r="HZ50" s="88"/>
      <c r="IA50" s="88"/>
      <c r="IB50" s="88"/>
      <c r="IC50" s="88"/>
      <c r="ID50" s="88"/>
      <c r="IE50" s="88"/>
      <c r="IF50" s="88"/>
      <c r="IG50" s="88"/>
      <c r="IH50" s="88"/>
      <c r="II50" s="88"/>
      <c r="IJ50" s="88"/>
      <c r="IK50" s="88"/>
      <c r="IL50" s="88"/>
      <c r="IM50" s="88"/>
      <c r="IN50" s="88"/>
      <c r="IO50" s="88"/>
      <c r="IP50" s="88"/>
      <c r="IQ50" s="88"/>
      <c r="IR50" s="88"/>
      <c r="IS50" s="88"/>
      <c r="IT50" s="88"/>
      <c r="IU50" s="88"/>
      <c r="IV50" s="88"/>
    </row>
    <row r="51" spans="1:256">
      <c r="AG51" s="67"/>
      <c r="AH51" s="67"/>
      <c r="AI51" s="67"/>
      <c r="AJ51" s="67"/>
      <c r="AK51" s="67"/>
      <c r="AL51" s="67"/>
      <c r="AM51" s="67"/>
      <c r="AN51" s="67"/>
      <c r="AO51" s="67"/>
      <c r="AP51" s="67"/>
      <c r="AQ51" s="67"/>
      <c r="AR51" s="67"/>
      <c r="AS51" s="67"/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/>
      <c r="BH51" s="67"/>
      <c r="BI51" s="67"/>
      <c r="BJ51" s="67"/>
      <c r="BK51" s="67"/>
      <c r="BL51" s="67"/>
      <c r="BM51" s="67"/>
      <c r="BN51" s="67"/>
      <c r="BO51" s="67"/>
      <c r="BP51" s="67"/>
      <c r="BQ51" s="67"/>
      <c r="BR51" s="67"/>
      <c r="BS51" s="67"/>
      <c r="BT51" s="67"/>
      <c r="BU51" s="67"/>
      <c r="BV51" s="67"/>
      <c r="BW51" s="67"/>
      <c r="BX51" s="67"/>
      <c r="BY51" s="67"/>
      <c r="BZ51" s="67"/>
      <c r="CA51" s="67"/>
      <c r="CB51" s="67"/>
      <c r="CC51" s="67"/>
      <c r="CD51" s="67"/>
      <c r="CE51" s="67"/>
      <c r="CF51" s="67"/>
      <c r="CG51" s="67"/>
      <c r="CH51" s="67"/>
      <c r="CI51" s="67"/>
      <c r="CJ51" s="67"/>
      <c r="CK51" s="67"/>
      <c r="CL51" s="67"/>
      <c r="CM51" s="67"/>
      <c r="CN51" s="67"/>
      <c r="CO51" s="67"/>
      <c r="CP51" s="67"/>
      <c r="CQ51" s="67"/>
      <c r="CR51" s="67"/>
      <c r="CS51" s="67"/>
      <c r="CT51" s="67"/>
      <c r="CU51" s="67"/>
      <c r="CV51" s="67"/>
      <c r="CW51" s="67"/>
      <c r="CX51" s="67"/>
      <c r="CY51" s="67"/>
      <c r="CZ51" s="67"/>
      <c r="DA51" s="67"/>
      <c r="DB51" s="67"/>
      <c r="DC51" s="67"/>
      <c r="DD51" s="67"/>
      <c r="DE51" s="67"/>
      <c r="DF51" s="67"/>
      <c r="DG51" s="67"/>
      <c r="DH51" s="67"/>
      <c r="DI51" s="67"/>
      <c r="DJ51" s="67"/>
      <c r="DK51" s="67"/>
      <c r="DL51" s="67"/>
      <c r="DM51" s="67"/>
      <c r="DN51" s="67"/>
      <c r="DO51" s="67"/>
      <c r="DP51" s="67"/>
      <c r="DQ51" s="67"/>
      <c r="DR51" s="67"/>
      <c r="DS51" s="67"/>
      <c r="DT51" s="67"/>
      <c r="DU51" s="67"/>
      <c r="DV51" s="67"/>
      <c r="DW51" s="67"/>
      <c r="DX51" s="67"/>
      <c r="DY51" s="67"/>
      <c r="DZ51" s="67"/>
      <c r="EA51" s="67"/>
      <c r="EB51" s="67"/>
      <c r="EC51" s="67"/>
      <c r="ED51" s="67"/>
      <c r="EE51" s="67"/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/>
      <c r="EW51" s="67"/>
      <c r="EX51" s="67"/>
      <c r="EY51" s="67"/>
      <c r="EZ51" s="67"/>
      <c r="FA51" s="67"/>
      <c r="FB51" s="67"/>
      <c r="FC51" s="67"/>
      <c r="FD51" s="67"/>
      <c r="FE51" s="67"/>
      <c r="FF51" s="67"/>
      <c r="FG51" s="67"/>
      <c r="FH51" s="67"/>
      <c r="FI51" s="67"/>
      <c r="FJ51" s="67"/>
      <c r="FK51" s="67"/>
      <c r="FL51" s="67"/>
      <c r="FM51" s="67"/>
      <c r="FN51" s="67"/>
      <c r="FO51" s="67"/>
      <c r="FP51" s="67"/>
      <c r="FQ51" s="67"/>
      <c r="FR51" s="67"/>
      <c r="FS51" s="67"/>
      <c r="FT51" s="67"/>
      <c r="FU51" s="67"/>
      <c r="FV51" s="67"/>
      <c r="FW51" s="67"/>
      <c r="FX51" s="67"/>
      <c r="FY51" s="67"/>
      <c r="FZ51" s="67"/>
      <c r="GA51" s="67"/>
      <c r="GB51" s="67"/>
      <c r="GC51" s="67"/>
      <c r="GD51" s="67"/>
      <c r="GE51" s="67"/>
      <c r="GF51" s="67"/>
      <c r="GG51" s="67"/>
      <c r="GH51" s="67"/>
      <c r="GI51" s="67"/>
      <c r="GJ51" s="67"/>
      <c r="GK51" s="67"/>
      <c r="GL51" s="67"/>
      <c r="GM51" s="67"/>
      <c r="GN51" s="67"/>
      <c r="GO51" s="67"/>
      <c r="GP51" s="67"/>
      <c r="GQ51" s="67"/>
      <c r="GR51" s="67"/>
      <c r="GS51" s="67"/>
      <c r="GT51" s="67"/>
      <c r="GU51" s="67"/>
      <c r="GV51" s="67"/>
      <c r="GW51" s="67"/>
      <c r="GX51" s="67"/>
      <c r="GY51" s="67"/>
      <c r="GZ51" s="67"/>
      <c r="HA51" s="67"/>
      <c r="HB51" s="67"/>
      <c r="HC51" s="67"/>
      <c r="HD51" s="67"/>
      <c r="HE51" s="67"/>
      <c r="HF51" s="67"/>
      <c r="HG51" s="67"/>
      <c r="HH51" s="67"/>
      <c r="HI51" s="67"/>
      <c r="HJ51" s="67"/>
      <c r="HK51" s="67"/>
      <c r="HL51" s="67"/>
      <c r="HM51" s="67"/>
      <c r="HN51" s="67"/>
      <c r="HO51" s="67"/>
      <c r="HP51" s="67"/>
      <c r="HQ51" s="67"/>
      <c r="HR51" s="67"/>
      <c r="HS51" s="67"/>
      <c r="HT51" s="67"/>
      <c r="HU51" s="67"/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/>
      <c r="IM51" s="67"/>
      <c r="IN51" s="67"/>
      <c r="IO51" s="67"/>
      <c r="IP51" s="67"/>
      <c r="IQ51" s="67"/>
      <c r="IR51" s="67"/>
      <c r="IS51" s="67"/>
      <c r="IT51" s="67"/>
      <c r="IU51" s="67"/>
      <c r="IV51" s="67"/>
    </row>
    <row r="52" spans="1:256"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69"/>
      <c r="AT52" s="69"/>
      <c r="AU52" s="69"/>
      <c r="AV52" s="69"/>
      <c r="AW52" s="69"/>
      <c r="AX52" s="69"/>
      <c r="AY52" s="69"/>
      <c r="AZ52" s="69"/>
      <c r="BA52" s="69"/>
      <c r="BB52" s="69"/>
      <c r="BC52" s="69"/>
      <c r="BD52" s="69"/>
      <c r="BE52" s="69"/>
      <c r="BF52" s="69"/>
      <c r="BG52" s="69"/>
      <c r="BH52" s="69"/>
      <c r="BI52" s="69"/>
      <c r="BJ52" s="69"/>
      <c r="BK52" s="69"/>
      <c r="BL52" s="69"/>
      <c r="BM52" s="69"/>
      <c r="BN52" s="69"/>
      <c r="BO52" s="69"/>
      <c r="BP52" s="69"/>
      <c r="BQ52" s="69"/>
      <c r="BR52" s="69"/>
      <c r="BS52" s="69"/>
      <c r="BT52" s="69"/>
      <c r="BU52" s="69"/>
      <c r="BV52" s="69"/>
      <c r="BW52" s="69"/>
      <c r="BX52" s="69"/>
      <c r="BY52" s="69"/>
      <c r="BZ52" s="69"/>
      <c r="CA52" s="69"/>
      <c r="CB52" s="69"/>
      <c r="CC52" s="69"/>
      <c r="CD52" s="69"/>
      <c r="CE52" s="69"/>
      <c r="CF52" s="69"/>
      <c r="CG52" s="69"/>
      <c r="CH52" s="69"/>
      <c r="CI52" s="69"/>
      <c r="CJ52" s="69"/>
      <c r="CK52" s="69"/>
      <c r="CL52" s="69"/>
      <c r="CM52" s="69"/>
      <c r="CN52" s="69"/>
      <c r="CO52" s="69"/>
      <c r="CP52" s="69"/>
      <c r="CQ52" s="69"/>
      <c r="CR52" s="69"/>
      <c r="CS52" s="69"/>
      <c r="CT52" s="69"/>
      <c r="CU52" s="69"/>
      <c r="CV52" s="69"/>
      <c r="CW52" s="69"/>
      <c r="CX52" s="69"/>
      <c r="CY52" s="69"/>
      <c r="CZ52" s="69"/>
      <c r="DA52" s="69"/>
      <c r="DB52" s="69"/>
      <c r="DC52" s="69"/>
      <c r="DD52" s="69"/>
      <c r="DE52" s="69"/>
      <c r="DF52" s="69"/>
      <c r="DG52" s="69"/>
      <c r="DH52" s="69"/>
      <c r="DI52" s="69"/>
      <c r="DJ52" s="69"/>
      <c r="DK52" s="69"/>
      <c r="DL52" s="69"/>
      <c r="DM52" s="69"/>
      <c r="DN52" s="69"/>
      <c r="DO52" s="69"/>
      <c r="DP52" s="69"/>
      <c r="DQ52" s="69"/>
      <c r="DR52" s="69"/>
      <c r="DS52" s="69"/>
      <c r="DT52" s="69"/>
      <c r="DU52" s="69"/>
      <c r="DV52" s="69"/>
      <c r="DW52" s="69"/>
      <c r="DX52" s="69"/>
      <c r="DY52" s="69"/>
      <c r="DZ52" s="69"/>
      <c r="EA52" s="69"/>
      <c r="EB52" s="69"/>
      <c r="EC52" s="69"/>
      <c r="ED52" s="69"/>
      <c r="EE52" s="69"/>
      <c r="EF52" s="69"/>
      <c r="EG52" s="69"/>
      <c r="EH52" s="69"/>
      <c r="EI52" s="69"/>
      <c r="EJ52" s="69"/>
      <c r="EK52" s="69"/>
      <c r="EL52" s="69"/>
      <c r="EM52" s="69"/>
      <c r="EN52" s="69"/>
      <c r="EO52" s="69"/>
      <c r="EP52" s="69"/>
      <c r="EQ52" s="69"/>
      <c r="ER52" s="69"/>
      <c r="ES52" s="69"/>
      <c r="ET52" s="69"/>
      <c r="EU52" s="69"/>
      <c r="EV52" s="69"/>
      <c r="EW52" s="69"/>
      <c r="EX52" s="69"/>
      <c r="EY52" s="69"/>
      <c r="EZ52" s="69"/>
      <c r="FA52" s="69"/>
      <c r="FB52" s="69"/>
      <c r="FC52" s="69"/>
      <c r="FD52" s="69"/>
      <c r="FE52" s="69"/>
      <c r="FF52" s="69"/>
      <c r="FG52" s="69"/>
      <c r="FH52" s="69"/>
      <c r="FI52" s="69"/>
      <c r="FJ52" s="69"/>
      <c r="FK52" s="69"/>
      <c r="FL52" s="69"/>
      <c r="FM52" s="69"/>
      <c r="FN52" s="69"/>
      <c r="FO52" s="69"/>
      <c r="FP52" s="69"/>
      <c r="FQ52" s="69"/>
      <c r="FR52" s="69"/>
      <c r="FS52" s="69"/>
      <c r="FT52" s="69"/>
      <c r="FU52" s="69"/>
      <c r="FV52" s="69"/>
      <c r="FW52" s="69"/>
      <c r="FX52" s="69"/>
      <c r="FY52" s="69"/>
      <c r="FZ52" s="69"/>
      <c r="GA52" s="69"/>
      <c r="GB52" s="69"/>
      <c r="GC52" s="69"/>
      <c r="GD52" s="69"/>
      <c r="GE52" s="69"/>
      <c r="GF52" s="69"/>
      <c r="GG52" s="69"/>
      <c r="GH52" s="69"/>
      <c r="GI52" s="69"/>
      <c r="GJ52" s="69"/>
      <c r="GK52" s="69"/>
      <c r="GL52" s="69"/>
      <c r="GM52" s="69"/>
      <c r="GN52" s="69"/>
      <c r="GO52" s="69"/>
      <c r="GP52" s="69"/>
      <c r="GQ52" s="69"/>
      <c r="GR52" s="69"/>
      <c r="GS52" s="69"/>
      <c r="GT52" s="69"/>
      <c r="GU52" s="69"/>
      <c r="GV52" s="69"/>
      <c r="GW52" s="69"/>
      <c r="GX52" s="69"/>
      <c r="GY52" s="69"/>
      <c r="GZ52" s="69"/>
      <c r="HA52" s="69"/>
      <c r="HB52" s="69"/>
      <c r="HC52" s="69"/>
      <c r="HD52" s="69"/>
      <c r="HE52" s="69"/>
      <c r="HF52" s="69"/>
      <c r="HG52" s="69"/>
      <c r="HH52" s="69"/>
      <c r="HI52" s="69"/>
      <c r="HJ52" s="69"/>
      <c r="HK52" s="69"/>
      <c r="HL52" s="69"/>
      <c r="HM52" s="69"/>
      <c r="HN52" s="69"/>
      <c r="HO52" s="69"/>
      <c r="HP52" s="69"/>
      <c r="HQ52" s="69"/>
      <c r="HR52" s="69"/>
      <c r="HS52" s="69"/>
      <c r="HT52" s="69"/>
      <c r="HU52" s="69"/>
      <c r="HV52" s="69"/>
      <c r="HW52" s="69"/>
      <c r="HX52" s="69"/>
      <c r="HY52" s="69"/>
      <c r="HZ52" s="69"/>
      <c r="IA52" s="69"/>
      <c r="IB52" s="69"/>
      <c r="IC52" s="69"/>
      <c r="ID52" s="69"/>
      <c r="IE52" s="69"/>
      <c r="IF52" s="69"/>
      <c r="IG52" s="69"/>
      <c r="IH52" s="69"/>
      <c r="II52" s="69"/>
      <c r="IJ52" s="69"/>
      <c r="IK52" s="69"/>
      <c r="IL52" s="69"/>
      <c r="IM52" s="69"/>
      <c r="IN52" s="69"/>
      <c r="IO52" s="69"/>
      <c r="IP52" s="69"/>
      <c r="IQ52" s="69"/>
      <c r="IR52" s="69"/>
      <c r="IS52" s="69"/>
      <c r="IT52" s="69"/>
      <c r="IU52" s="69"/>
      <c r="IV52" s="69"/>
    </row>
    <row r="53" spans="1:256"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69"/>
      <c r="AX53" s="69"/>
      <c r="AY53" s="69"/>
      <c r="AZ53" s="69"/>
      <c r="BA53" s="69"/>
      <c r="BB53" s="69"/>
      <c r="BC53" s="69"/>
      <c r="BD53" s="69"/>
      <c r="BE53" s="69"/>
      <c r="BF53" s="69"/>
      <c r="BG53" s="69"/>
      <c r="BH53" s="69"/>
      <c r="BI53" s="69"/>
      <c r="BJ53" s="69"/>
      <c r="BK53" s="69"/>
      <c r="BL53" s="69"/>
      <c r="BM53" s="69"/>
      <c r="BN53" s="69"/>
      <c r="BO53" s="69"/>
      <c r="BP53" s="69"/>
      <c r="BQ53" s="69"/>
      <c r="BR53" s="69"/>
      <c r="BS53" s="69"/>
      <c r="BT53" s="69"/>
      <c r="BU53" s="69"/>
      <c r="BV53" s="69"/>
      <c r="BW53" s="69"/>
      <c r="BX53" s="69"/>
      <c r="BY53" s="69"/>
      <c r="BZ53" s="69"/>
      <c r="CA53" s="69"/>
      <c r="CB53" s="69"/>
      <c r="CC53" s="69"/>
      <c r="CD53" s="69"/>
      <c r="CE53" s="69"/>
      <c r="CF53" s="69"/>
      <c r="CG53" s="69"/>
      <c r="CH53" s="69"/>
      <c r="CI53" s="69"/>
      <c r="CJ53" s="69"/>
      <c r="CK53" s="69"/>
      <c r="CL53" s="69"/>
      <c r="CM53" s="69"/>
      <c r="CN53" s="69"/>
      <c r="CO53" s="69"/>
      <c r="CP53" s="69"/>
      <c r="CQ53" s="69"/>
      <c r="CR53" s="69"/>
      <c r="CS53" s="69"/>
      <c r="CT53" s="69"/>
      <c r="CU53" s="69"/>
      <c r="CV53" s="69"/>
      <c r="CW53" s="69"/>
      <c r="CX53" s="69"/>
      <c r="CY53" s="69"/>
      <c r="CZ53" s="69"/>
      <c r="DA53" s="69"/>
      <c r="DB53" s="69"/>
      <c r="DC53" s="69"/>
      <c r="DD53" s="69"/>
      <c r="DE53" s="69"/>
      <c r="DF53" s="69"/>
      <c r="DG53" s="69"/>
      <c r="DH53" s="69"/>
      <c r="DI53" s="69"/>
      <c r="DJ53" s="69"/>
      <c r="DK53" s="69"/>
      <c r="DL53" s="69"/>
      <c r="DM53" s="69"/>
      <c r="DN53" s="69"/>
      <c r="DO53" s="69"/>
      <c r="DP53" s="69"/>
      <c r="DQ53" s="69"/>
      <c r="DR53" s="69"/>
      <c r="DS53" s="69"/>
      <c r="DT53" s="69"/>
      <c r="DU53" s="69"/>
      <c r="DV53" s="69"/>
      <c r="DW53" s="69"/>
      <c r="DX53" s="69"/>
      <c r="DY53" s="69"/>
      <c r="DZ53" s="69"/>
      <c r="EA53" s="69"/>
      <c r="EB53" s="69"/>
      <c r="EC53" s="69"/>
      <c r="ED53" s="69"/>
      <c r="EE53" s="69"/>
      <c r="EF53" s="69"/>
      <c r="EG53" s="69"/>
      <c r="EH53" s="69"/>
      <c r="EI53" s="69"/>
      <c r="EJ53" s="69"/>
      <c r="EK53" s="69"/>
      <c r="EL53" s="69"/>
      <c r="EM53" s="69"/>
      <c r="EN53" s="69"/>
      <c r="EO53" s="69"/>
      <c r="EP53" s="69"/>
      <c r="EQ53" s="69"/>
      <c r="ER53" s="69"/>
      <c r="ES53" s="69"/>
      <c r="ET53" s="69"/>
      <c r="EU53" s="69"/>
      <c r="EV53" s="69"/>
      <c r="EW53" s="69"/>
      <c r="EX53" s="69"/>
      <c r="EY53" s="69"/>
      <c r="EZ53" s="69"/>
      <c r="FA53" s="69"/>
      <c r="FB53" s="69"/>
      <c r="FC53" s="69"/>
      <c r="FD53" s="69"/>
      <c r="FE53" s="69"/>
      <c r="FF53" s="69"/>
      <c r="FG53" s="69"/>
      <c r="FH53" s="69"/>
      <c r="FI53" s="69"/>
      <c r="FJ53" s="69"/>
      <c r="FK53" s="69"/>
      <c r="FL53" s="69"/>
      <c r="FM53" s="69"/>
      <c r="FN53" s="69"/>
      <c r="FO53" s="69"/>
      <c r="FP53" s="69"/>
      <c r="FQ53" s="69"/>
      <c r="FR53" s="69"/>
      <c r="FS53" s="69"/>
      <c r="FT53" s="69"/>
      <c r="FU53" s="69"/>
      <c r="FV53" s="69"/>
      <c r="FW53" s="69"/>
      <c r="FX53" s="69"/>
      <c r="FY53" s="69"/>
      <c r="FZ53" s="69"/>
      <c r="GA53" s="69"/>
      <c r="GB53" s="69"/>
      <c r="GC53" s="69"/>
      <c r="GD53" s="69"/>
      <c r="GE53" s="69"/>
      <c r="GF53" s="69"/>
      <c r="GG53" s="69"/>
      <c r="GH53" s="69"/>
      <c r="GI53" s="69"/>
      <c r="GJ53" s="69"/>
      <c r="GK53" s="69"/>
      <c r="GL53" s="69"/>
      <c r="GM53" s="69"/>
      <c r="GN53" s="69"/>
      <c r="GO53" s="69"/>
      <c r="GP53" s="69"/>
      <c r="GQ53" s="69"/>
      <c r="GR53" s="69"/>
      <c r="GS53" s="69"/>
      <c r="GT53" s="69"/>
      <c r="GU53" s="69"/>
      <c r="GV53" s="69"/>
      <c r="GW53" s="69"/>
      <c r="GX53" s="69"/>
      <c r="GY53" s="69"/>
      <c r="GZ53" s="69"/>
      <c r="HA53" s="69"/>
      <c r="HB53" s="69"/>
      <c r="HC53" s="69"/>
      <c r="HD53" s="69"/>
      <c r="HE53" s="69"/>
      <c r="HF53" s="69"/>
      <c r="HG53" s="69"/>
      <c r="HH53" s="69"/>
      <c r="HI53" s="69"/>
      <c r="HJ53" s="69"/>
      <c r="HK53" s="69"/>
      <c r="HL53" s="69"/>
      <c r="HM53" s="69"/>
      <c r="HN53" s="69"/>
      <c r="HO53" s="69"/>
      <c r="HP53" s="69"/>
      <c r="HQ53" s="69"/>
      <c r="HR53" s="69"/>
      <c r="HS53" s="69"/>
      <c r="HT53" s="69"/>
      <c r="HU53" s="69"/>
      <c r="HV53" s="69"/>
      <c r="HW53" s="69"/>
      <c r="HX53" s="69"/>
      <c r="HY53" s="69"/>
      <c r="HZ53" s="69"/>
      <c r="IA53" s="69"/>
      <c r="IB53" s="69"/>
      <c r="IC53" s="69"/>
      <c r="ID53" s="69"/>
      <c r="IE53" s="69"/>
      <c r="IF53" s="69"/>
      <c r="IG53" s="69"/>
      <c r="IH53" s="69"/>
      <c r="II53" s="69"/>
      <c r="IJ53" s="69"/>
      <c r="IK53" s="69"/>
      <c r="IL53" s="69"/>
      <c r="IM53" s="69"/>
      <c r="IN53" s="69"/>
      <c r="IO53" s="69"/>
      <c r="IP53" s="69"/>
      <c r="IQ53" s="69"/>
      <c r="IR53" s="69"/>
      <c r="IS53" s="69"/>
      <c r="IT53" s="69"/>
      <c r="IU53" s="69"/>
      <c r="IV53" s="69"/>
    </row>
  </sheetData>
  <mergeCells count="35">
    <mergeCell ref="B22:C22"/>
    <mergeCell ref="A23:C23"/>
    <mergeCell ref="B21:C21"/>
    <mergeCell ref="A10:AF10"/>
    <mergeCell ref="A11:AF11"/>
    <mergeCell ref="A14:C14"/>
    <mergeCell ref="D14:D15"/>
    <mergeCell ref="E14:E15"/>
    <mergeCell ref="F14:G14"/>
    <mergeCell ref="H14:I14"/>
    <mergeCell ref="J14:K14"/>
    <mergeCell ref="L14:M14"/>
    <mergeCell ref="N14:O14"/>
    <mergeCell ref="P14:Q14"/>
    <mergeCell ref="R14:S14"/>
    <mergeCell ref="T14:U14"/>
    <mergeCell ref="B20:C20"/>
    <mergeCell ref="B18:C18"/>
    <mergeCell ref="B19:C19"/>
    <mergeCell ref="B15:C15"/>
    <mergeCell ref="B16:C16"/>
    <mergeCell ref="AC14:AE14"/>
    <mergeCell ref="AF14:AF15"/>
    <mergeCell ref="A1:AF1"/>
    <mergeCell ref="A2:AF2"/>
    <mergeCell ref="A3:AF3"/>
    <mergeCell ref="A4:AF4"/>
    <mergeCell ref="A5:AF5"/>
    <mergeCell ref="A6:AF6"/>
    <mergeCell ref="A8:B8"/>
    <mergeCell ref="V14:W14"/>
    <mergeCell ref="X14:Y14"/>
    <mergeCell ref="Z14:AB14"/>
    <mergeCell ref="A7:B7"/>
    <mergeCell ref="A9:B9"/>
  </mergeCells>
  <pageMargins left="0.70866141732283472" right="0.70866141732283472" top="0.74803149606299213" bottom="0.74803149606299213" header="0.31496062992125984" footer="0.31496062992125984"/>
  <pageSetup scale="53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V42"/>
  <sheetViews>
    <sheetView view="pageBreakPreview" zoomScale="60" zoomScaleNormal="100" workbookViewId="0">
      <selection activeCell="AI63" sqref="AI63"/>
    </sheetView>
  </sheetViews>
  <sheetFormatPr baseColWidth="10" defaultRowHeight="12.75"/>
  <cols>
    <col min="1" max="1" width="5.42578125" style="66" customWidth="1"/>
    <col min="2" max="2" width="12" style="66" customWidth="1"/>
    <col min="3" max="3" width="31.7109375" style="66" customWidth="1"/>
    <col min="4" max="4" width="20.28515625" style="66" customWidth="1"/>
    <col min="5" max="5" width="10.42578125" style="66" customWidth="1"/>
    <col min="6" max="6" width="15" style="66" bestFit="1" customWidth="1"/>
    <col min="7" max="7" width="15.85546875" style="66" bestFit="1" customWidth="1"/>
    <col min="8" max="9" width="10.5703125" style="66" hidden="1" customWidth="1"/>
    <col min="10" max="10" width="11.5703125" style="66" hidden="1" customWidth="1"/>
    <col min="11" max="11" width="12.42578125" style="66" hidden="1" customWidth="1"/>
    <col min="12" max="12" width="10.140625" style="66" hidden="1" customWidth="1"/>
    <col min="13" max="13" width="10.5703125" style="66" hidden="1" customWidth="1"/>
    <col min="14" max="15" width="11.140625" style="66" hidden="1" customWidth="1"/>
    <col min="16" max="17" width="10.5703125" style="66" hidden="1" customWidth="1"/>
    <col min="18" max="18" width="12" style="66" hidden="1" customWidth="1"/>
    <col min="19" max="19" width="11.140625" style="66" hidden="1" customWidth="1"/>
    <col min="20" max="22" width="10.5703125" style="66" hidden="1" customWidth="1"/>
    <col min="23" max="23" width="11.140625" style="66" hidden="1" customWidth="1"/>
    <col min="24" max="24" width="10.5703125" style="66" hidden="1" customWidth="1"/>
    <col min="25" max="25" width="10.85546875" style="66" hidden="1" customWidth="1"/>
    <col min="26" max="26" width="10" style="66" customWidth="1"/>
    <col min="27" max="27" width="10.28515625" style="66" customWidth="1"/>
    <col min="28" max="28" width="10.85546875" style="66" hidden="1" customWidth="1"/>
    <col min="29" max="31" width="6.7109375" style="66" customWidth="1"/>
    <col min="32" max="32" width="28.42578125" style="66" customWidth="1"/>
    <col min="33" max="256" width="11.42578125" style="66"/>
    <col min="257" max="257" width="5.42578125" style="66" customWidth="1"/>
    <col min="258" max="258" width="12" style="66" customWidth="1"/>
    <col min="259" max="259" width="31.7109375" style="66" customWidth="1"/>
    <col min="260" max="260" width="10.42578125" style="66" customWidth="1"/>
    <col min="261" max="261" width="7.7109375" style="66" customWidth="1"/>
    <col min="262" max="263" width="14.85546875" style="66" bestFit="1" customWidth="1"/>
    <col min="264" max="281" width="0" style="66" hidden="1" customWidth="1"/>
    <col min="282" max="282" width="10" style="66" customWidth="1"/>
    <col min="283" max="283" width="10.28515625" style="66" customWidth="1"/>
    <col min="284" max="284" width="0" style="66" hidden="1" customWidth="1"/>
    <col min="285" max="287" width="6.7109375" style="66" customWidth="1"/>
    <col min="288" max="288" width="36.5703125" style="66" customWidth="1"/>
    <col min="289" max="512" width="11.42578125" style="66"/>
    <col min="513" max="513" width="5.42578125" style="66" customWidth="1"/>
    <col min="514" max="514" width="12" style="66" customWidth="1"/>
    <col min="515" max="515" width="31.7109375" style="66" customWidth="1"/>
    <col min="516" max="516" width="10.42578125" style="66" customWidth="1"/>
    <col min="517" max="517" width="7.7109375" style="66" customWidth="1"/>
    <col min="518" max="519" width="14.85546875" style="66" bestFit="1" customWidth="1"/>
    <col min="520" max="537" width="0" style="66" hidden="1" customWidth="1"/>
    <col min="538" max="538" width="10" style="66" customWidth="1"/>
    <col min="539" max="539" width="10.28515625" style="66" customWidth="1"/>
    <col min="540" max="540" width="0" style="66" hidden="1" customWidth="1"/>
    <col min="541" max="543" width="6.7109375" style="66" customWidth="1"/>
    <col min="544" max="544" width="36.5703125" style="66" customWidth="1"/>
    <col min="545" max="768" width="11.42578125" style="66"/>
    <col min="769" max="769" width="5.42578125" style="66" customWidth="1"/>
    <col min="770" max="770" width="12" style="66" customWidth="1"/>
    <col min="771" max="771" width="31.7109375" style="66" customWidth="1"/>
    <col min="772" max="772" width="10.42578125" style="66" customWidth="1"/>
    <col min="773" max="773" width="7.7109375" style="66" customWidth="1"/>
    <col min="774" max="775" width="14.85546875" style="66" bestFit="1" customWidth="1"/>
    <col min="776" max="793" width="0" style="66" hidden="1" customWidth="1"/>
    <col min="794" max="794" width="10" style="66" customWidth="1"/>
    <col min="795" max="795" width="10.28515625" style="66" customWidth="1"/>
    <col min="796" max="796" width="0" style="66" hidden="1" customWidth="1"/>
    <col min="797" max="799" width="6.7109375" style="66" customWidth="1"/>
    <col min="800" max="800" width="36.5703125" style="66" customWidth="1"/>
    <col min="801" max="1024" width="11.42578125" style="66"/>
    <col min="1025" max="1025" width="5.42578125" style="66" customWidth="1"/>
    <col min="1026" max="1026" width="12" style="66" customWidth="1"/>
    <col min="1027" max="1027" width="31.7109375" style="66" customWidth="1"/>
    <col min="1028" max="1028" width="10.42578125" style="66" customWidth="1"/>
    <col min="1029" max="1029" width="7.7109375" style="66" customWidth="1"/>
    <col min="1030" max="1031" width="14.85546875" style="66" bestFit="1" customWidth="1"/>
    <col min="1032" max="1049" width="0" style="66" hidden="1" customWidth="1"/>
    <col min="1050" max="1050" width="10" style="66" customWidth="1"/>
    <col min="1051" max="1051" width="10.28515625" style="66" customWidth="1"/>
    <col min="1052" max="1052" width="0" style="66" hidden="1" customWidth="1"/>
    <col min="1053" max="1055" width="6.7109375" style="66" customWidth="1"/>
    <col min="1056" max="1056" width="36.5703125" style="66" customWidth="1"/>
    <col min="1057" max="1280" width="11.42578125" style="66"/>
    <col min="1281" max="1281" width="5.42578125" style="66" customWidth="1"/>
    <col min="1282" max="1282" width="12" style="66" customWidth="1"/>
    <col min="1283" max="1283" width="31.7109375" style="66" customWidth="1"/>
    <col min="1284" max="1284" width="10.42578125" style="66" customWidth="1"/>
    <col min="1285" max="1285" width="7.7109375" style="66" customWidth="1"/>
    <col min="1286" max="1287" width="14.85546875" style="66" bestFit="1" customWidth="1"/>
    <col min="1288" max="1305" width="0" style="66" hidden="1" customWidth="1"/>
    <col min="1306" max="1306" width="10" style="66" customWidth="1"/>
    <col min="1307" max="1307" width="10.28515625" style="66" customWidth="1"/>
    <col min="1308" max="1308" width="0" style="66" hidden="1" customWidth="1"/>
    <col min="1309" max="1311" width="6.7109375" style="66" customWidth="1"/>
    <col min="1312" max="1312" width="36.5703125" style="66" customWidth="1"/>
    <col min="1313" max="1536" width="11.42578125" style="66"/>
    <col min="1537" max="1537" width="5.42578125" style="66" customWidth="1"/>
    <col min="1538" max="1538" width="12" style="66" customWidth="1"/>
    <col min="1539" max="1539" width="31.7109375" style="66" customWidth="1"/>
    <col min="1540" max="1540" width="10.42578125" style="66" customWidth="1"/>
    <col min="1541" max="1541" width="7.7109375" style="66" customWidth="1"/>
    <col min="1542" max="1543" width="14.85546875" style="66" bestFit="1" customWidth="1"/>
    <col min="1544" max="1561" width="0" style="66" hidden="1" customWidth="1"/>
    <col min="1562" max="1562" width="10" style="66" customWidth="1"/>
    <col min="1563" max="1563" width="10.28515625" style="66" customWidth="1"/>
    <col min="1564" max="1564" width="0" style="66" hidden="1" customWidth="1"/>
    <col min="1565" max="1567" width="6.7109375" style="66" customWidth="1"/>
    <col min="1568" max="1568" width="36.5703125" style="66" customWidth="1"/>
    <col min="1569" max="1792" width="11.42578125" style="66"/>
    <col min="1793" max="1793" width="5.42578125" style="66" customWidth="1"/>
    <col min="1794" max="1794" width="12" style="66" customWidth="1"/>
    <col min="1795" max="1795" width="31.7109375" style="66" customWidth="1"/>
    <col min="1796" max="1796" width="10.42578125" style="66" customWidth="1"/>
    <col min="1797" max="1797" width="7.7109375" style="66" customWidth="1"/>
    <col min="1798" max="1799" width="14.85546875" style="66" bestFit="1" customWidth="1"/>
    <col min="1800" max="1817" width="0" style="66" hidden="1" customWidth="1"/>
    <col min="1818" max="1818" width="10" style="66" customWidth="1"/>
    <col min="1819" max="1819" width="10.28515625" style="66" customWidth="1"/>
    <col min="1820" max="1820" width="0" style="66" hidden="1" customWidth="1"/>
    <col min="1821" max="1823" width="6.7109375" style="66" customWidth="1"/>
    <col min="1824" max="1824" width="36.5703125" style="66" customWidth="1"/>
    <col min="1825" max="2048" width="11.42578125" style="66"/>
    <col min="2049" max="2049" width="5.42578125" style="66" customWidth="1"/>
    <col min="2050" max="2050" width="12" style="66" customWidth="1"/>
    <col min="2051" max="2051" width="31.7109375" style="66" customWidth="1"/>
    <col min="2052" max="2052" width="10.42578125" style="66" customWidth="1"/>
    <col min="2053" max="2053" width="7.7109375" style="66" customWidth="1"/>
    <col min="2054" max="2055" width="14.85546875" style="66" bestFit="1" customWidth="1"/>
    <col min="2056" max="2073" width="0" style="66" hidden="1" customWidth="1"/>
    <col min="2074" max="2074" width="10" style="66" customWidth="1"/>
    <col min="2075" max="2075" width="10.28515625" style="66" customWidth="1"/>
    <col min="2076" max="2076" width="0" style="66" hidden="1" customWidth="1"/>
    <col min="2077" max="2079" width="6.7109375" style="66" customWidth="1"/>
    <col min="2080" max="2080" width="36.5703125" style="66" customWidth="1"/>
    <col min="2081" max="2304" width="11.42578125" style="66"/>
    <col min="2305" max="2305" width="5.42578125" style="66" customWidth="1"/>
    <col min="2306" max="2306" width="12" style="66" customWidth="1"/>
    <col min="2307" max="2307" width="31.7109375" style="66" customWidth="1"/>
    <col min="2308" max="2308" width="10.42578125" style="66" customWidth="1"/>
    <col min="2309" max="2309" width="7.7109375" style="66" customWidth="1"/>
    <col min="2310" max="2311" width="14.85546875" style="66" bestFit="1" customWidth="1"/>
    <col min="2312" max="2329" width="0" style="66" hidden="1" customWidth="1"/>
    <col min="2330" max="2330" width="10" style="66" customWidth="1"/>
    <col min="2331" max="2331" width="10.28515625" style="66" customWidth="1"/>
    <col min="2332" max="2332" width="0" style="66" hidden="1" customWidth="1"/>
    <col min="2333" max="2335" width="6.7109375" style="66" customWidth="1"/>
    <col min="2336" max="2336" width="36.5703125" style="66" customWidth="1"/>
    <col min="2337" max="2560" width="11.42578125" style="66"/>
    <col min="2561" max="2561" width="5.42578125" style="66" customWidth="1"/>
    <col min="2562" max="2562" width="12" style="66" customWidth="1"/>
    <col min="2563" max="2563" width="31.7109375" style="66" customWidth="1"/>
    <col min="2564" max="2564" width="10.42578125" style="66" customWidth="1"/>
    <col min="2565" max="2565" width="7.7109375" style="66" customWidth="1"/>
    <col min="2566" max="2567" width="14.85546875" style="66" bestFit="1" customWidth="1"/>
    <col min="2568" max="2585" width="0" style="66" hidden="1" customWidth="1"/>
    <col min="2586" max="2586" width="10" style="66" customWidth="1"/>
    <col min="2587" max="2587" width="10.28515625" style="66" customWidth="1"/>
    <col min="2588" max="2588" width="0" style="66" hidden="1" customWidth="1"/>
    <col min="2589" max="2591" width="6.7109375" style="66" customWidth="1"/>
    <col min="2592" max="2592" width="36.5703125" style="66" customWidth="1"/>
    <col min="2593" max="2816" width="11.42578125" style="66"/>
    <col min="2817" max="2817" width="5.42578125" style="66" customWidth="1"/>
    <col min="2818" max="2818" width="12" style="66" customWidth="1"/>
    <col min="2819" max="2819" width="31.7109375" style="66" customWidth="1"/>
    <col min="2820" max="2820" width="10.42578125" style="66" customWidth="1"/>
    <col min="2821" max="2821" width="7.7109375" style="66" customWidth="1"/>
    <col min="2822" max="2823" width="14.85546875" style="66" bestFit="1" customWidth="1"/>
    <col min="2824" max="2841" width="0" style="66" hidden="1" customWidth="1"/>
    <col min="2842" max="2842" width="10" style="66" customWidth="1"/>
    <col min="2843" max="2843" width="10.28515625" style="66" customWidth="1"/>
    <col min="2844" max="2844" width="0" style="66" hidden="1" customWidth="1"/>
    <col min="2845" max="2847" width="6.7109375" style="66" customWidth="1"/>
    <col min="2848" max="2848" width="36.5703125" style="66" customWidth="1"/>
    <col min="2849" max="3072" width="11.42578125" style="66"/>
    <col min="3073" max="3073" width="5.42578125" style="66" customWidth="1"/>
    <col min="3074" max="3074" width="12" style="66" customWidth="1"/>
    <col min="3075" max="3075" width="31.7109375" style="66" customWidth="1"/>
    <col min="3076" max="3076" width="10.42578125" style="66" customWidth="1"/>
    <col min="3077" max="3077" width="7.7109375" style="66" customWidth="1"/>
    <col min="3078" max="3079" width="14.85546875" style="66" bestFit="1" customWidth="1"/>
    <col min="3080" max="3097" width="0" style="66" hidden="1" customWidth="1"/>
    <col min="3098" max="3098" width="10" style="66" customWidth="1"/>
    <col min="3099" max="3099" width="10.28515625" style="66" customWidth="1"/>
    <col min="3100" max="3100" width="0" style="66" hidden="1" customWidth="1"/>
    <col min="3101" max="3103" width="6.7109375" style="66" customWidth="1"/>
    <col min="3104" max="3104" width="36.5703125" style="66" customWidth="1"/>
    <col min="3105" max="3328" width="11.42578125" style="66"/>
    <col min="3329" max="3329" width="5.42578125" style="66" customWidth="1"/>
    <col min="3330" max="3330" width="12" style="66" customWidth="1"/>
    <col min="3331" max="3331" width="31.7109375" style="66" customWidth="1"/>
    <col min="3332" max="3332" width="10.42578125" style="66" customWidth="1"/>
    <col min="3333" max="3333" width="7.7109375" style="66" customWidth="1"/>
    <col min="3334" max="3335" width="14.85546875" style="66" bestFit="1" customWidth="1"/>
    <col min="3336" max="3353" width="0" style="66" hidden="1" customWidth="1"/>
    <col min="3354" max="3354" width="10" style="66" customWidth="1"/>
    <col min="3355" max="3355" width="10.28515625" style="66" customWidth="1"/>
    <col min="3356" max="3356" width="0" style="66" hidden="1" customWidth="1"/>
    <col min="3357" max="3359" width="6.7109375" style="66" customWidth="1"/>
    <col min="3360" max="3360" width="36.5703125" style="66" customWidth="1"/>
    <col min="3361" max="3584" width="11.42578125" style="66"/>
    <col min="3585" max="3585" width="5.42578125" style="66" customWidth="1"/>
    <col min="3586" max="3586" width="12" style="66" customWidth="1"/>
    <col min="3587" max="3587" width="31.7109375" style="66" customWidth="1"/>
    <col min="3588" max="3588" width="10.42578125" style="66" customWidth="1"/>
    <col min="3589" max="3589" width="7.7109375" style="66" customWidth="1"/>
    <col min="3590" max="3591" width="14.85546875" style="66" bestFit="1" customWidth="1"/>
    <col min="3592" max="3609" width="0" style="66" hidden="1" customWidth="1"/>
    <col min="3610" max="3610" width="10" style="66" customWidth="1"/>
    <col min="3611" max="3611" width="10.28515625" style="66" customWidth="1"/>
    <col min="3612" max="3612" width="0" style="66" hidden="1" customWidth="1"/>
    <col min="3613" max="3615" width="6.7109375" style="66" customWidth="1"/>
    <col min="3616" max="3616" width="36.5703125" style="66" customWidth="1"/>
    <col min="3617" max="3840" width="11.42578125" style="66"/>
    <col min="3841" max="3841" width="5.42578125" style="66" customWidth="1"/>
    <col min="3842" max="3842" width="12" style="66" customWidth="1"/>
    <col min="3843" max="3843" width="31.7109375" style="66" customWidth="1"/>
    <col min="3844" max="3844" width="10.42578125" style="66" customWidth="1"/>
    <col min="3845" max="3845" width="7.7109375" style="66" customWidth="1"/>
    <col min="3846" max="3847" width="14.85546875" style="66" bestFit="1" customWidth="1"/>
    <col min="3848" max="3865" width="0" style="66" hidden="1" customWidth="1"/>
    <col min="3866" max="3866" width="10" style="66" customWidth="1"/>
    <col min="3867" max="3867" width="10.28515625" style="66" customWidth="1"/>
    <col min="3868" max="3868" width="0" style="66" hidden="1" customWidth="1"/>
    <col min="3869" max="3871" width="6.7109375" style="66" customWidth="1"/>
    <col min="3872" max="3872" width="36.5703125" style="66" customWidth="1"/>
    <col min="3873" max="4096" width="11.42578125" style="66"/>
    <col min="4097" max="4097" width="5.42578125" style="66" customWidth="1"/>
    <col min="4098" max="4098" width="12" style="66" customWidth="1"/>
    <col min="4099" max="4099" width="31.7109375" style="66" customWidth="1"/>
    <col min="4100" max="4100" width="10.42578125" style="66" customWidth="1"/>
    <col min="4101" max="4101" width="7.7109375" style="66" customWidth="1"/>
    <col min="4102" max="4103" width="14.85546875" style="66" bestFit="1" customWidth="1"/>
    <col min="4104" max="4121" width="0" style="66" hidden="1" customWidth="1"/>
    <col min="4122" max="4122" width="10" style="66" customWidth="1"/>
    <col min="4123" max="4123" width="10.28515625" style="66" customWidth="1"/>
    <col min="4124" max="4124" width="0" style="66" hidden="1" customWidth="1"/>
    <col min="4125" max="4127" width="6.7109375" style="66" customWidth="1"/>
    <col min="4128" max="4128" width="36.5703125" style="66" customWidth="1"/>
    <col min="4129" max="4352" width="11.42578125" style="66"/>
    <col min="4353" max="4353" width="5.42578125" style="66" customWidth="1"/>
    <col min="4354" max="4354" width="12" style="66" customWidth="1"/>
    <col min="4355" max="4355" width="31.7109375" style="66" customWidth="1"/>
    <col min="4356" max="4356" width="10.42578125" style="66" customWidth="1"/>
    <col min="4357" max="4357" width="7.7109375" style="66" customWidth="1"/>
    <col min="4358" max="4359" width="14.85546875" style="66" bestFit="1" customWidth="1"/>
    <col min="4360" max="4377" width="0" style="66" hidden="1" customWidth="1"/>
    <col min="4378" max="4378" width="10" style="66" customWidth="1"/>
    <col min="4379" max="4379" width="10.28515625" style="66" customWidth="1"/>
    <col min="4380" max="4380" width="0" style="66" hidden="1" customWidth="1"/>
    <col min="4381" max="4383" width="6.7109375" style="66" customWidth="1"/>
    <col min="4384" max="4384" width="36.5703125" style="66" customWidth="1"/>
    <col min="4385" max="4608" width="11.42578125" style="66"/>
    <col min="4609" max="4609" width="5.42578125" style="66" customWidth="1"/>
    <col min="4610" max="4610" width="12" style="66" customWidth="1"/>
    <col min="4611" max="4611" width="31.7109375" style="66" customWidth="1"/>
    <col min="4612" max="4612" width="10.42578125" style="66" customWidth="1"/>
    <col min="4613" max="4613" width="7.7109375" style="66" customWidth="1"/>
    <col min="4614" max="4615" width="14.85546875" style="66" bestFit="1" customWidth="1"/>
    <col min="4616" max="4633" width="0" style="66" hidden="1" customWidth="1"/>
    <col min="4634" max="4634" width="10" style="66" customWidth="1"/>
    <col min="4635" max="4635" width="10.28515625" style="66" customWidth="1"/>
    <col min="4636" max="4636" width="0" style="66" hidden="1" customWidth="1"/>
    <col min="4637" max="4639" width="6.7109375" style="66" customWidth="1"/>
    <col min="4640" max="4640" width="36.5703125" style="66" customWidth="1"/>
    <col min="4641" max="4864" width="11.42578125" style="66"/>
    <col min="4865" max="4865" width="5.42578125" style="66" customWidth="1"/>
    <col min="4866" max="4866" width="12" style="66" customWidth="1"/>
    <col min="4867" max="4867" width="31.7109375" style="66" customWidth="1"/>
    <col min="4868" max="4868" width="10.42578125" style="66" customWidth="1"/>
    <col min="4869" max="4869" width="7.7109375" style="66" customWidth="1"/>
    <col min="4870" max="4871" width="14.85546875" style="66" bestFit="1" customWidth="1"/>
    <col min="4872" max="4889" width="0" style="66" hidden="1" customWidth="1"/>
    <col min="4890" max="4890" width="10" style="66" customWidth="1"/>
    <col min="4891" max="4891" width="10.28515625" style="66" customWidth="1"/>
    <col min="4892" max="4892" width="0" style="66" hidden="1" customWidth="1"/>
    <col min="4893" max="4895" width="6.7109375" style="66" customWidth="1"/>
    <col min="4896" max="4896" width="36.5703125" style="66" customWidth="1"/>
    <col min="4897" max="5120" width="11.42578125" style="66"/>
    <col min="5121" max="5121" width="5.42578125" style="66" customWidth="1"/>
    <col min="5122" max="5122" width="12" style="66" customWidth="1"/>
    <col min="5123" max="5123" width="31.7109375" style="66" customWidth="1"/>
    <col min="5124" max="5124" width="10.42578125" style="66" customWidth="1"/>
    <col min="5125" max="5125" width="7.7109375" style="66" customWidth="1"/>
    <col min="5126" max="5127" width="14.85546875" style="66" bestFit="1" customWidth="1"/>
    <col min="5128" max="5145" width="0" style="66" hidden="1" customWidth="1"/>
    <col min="5146" max="5146" width="10" style="66" customWidth="1"/>
    <col min="5147" max="5147" width="10.28515625" style="66" customWidth="1"/>
    <col min="5148" max="5148" width="0" style="66" hidden="1" customWidth="1"/>
    <col min="5149" max="5151" width="6.7109375" style="66" customWidth="1"/>
    <col min="5152" max="5152" width="36.5703125" style="66" customWidth="1"/>
    <col min="5153" max="5376" width="11.42578125" style="66"/>
    <col min="5377" max="5377" width="5.42578125" style="66" customWidth="1"/>
    <col min="5378" max="5378" width="12" style="66" customWidth="1"/>
    <col min="5379" max="5379" width="31.7109375" style="66" customWidth="1"/>
    <col min="5380" max="5380" width="10.42578125" style="66" customWidth="1"/>
    <col min="5381" max="5381" width="7.7109375" style="66" customWidth="1"/>
    <col min="5382" max="5383" width="14.85546875" style="66" bestFit="1" customWidth="1"/>
    <col min="5384" max="5401" width="0" style="66" hidden="1" customWidth="1"/>
    <col min="5402" max="5402" width="10" style="66" customWidth="1"/>
    <col min="5403" max="5403" width="10.28515625" style="66" customWidth="1"/>
    <col min="5404" max="5404" width="0" style="66" hidden="1" customWidth="1"/>
    <col min="5405" max="5407" width="6.7109375" style="66" customWidth="1"/>
    <col min="5408" max="5408" width="36.5703125" style="66" customWidth="1"/>
    <col min="5409" max="5632" width="11.42578125" style="66"/>
    <col min="5633" max="5633" width="5.42578125" style="66" customWidth="1"/>
    <col min="5634" max="5634" width="12" style="66" customWidth="1"/>
    <col min="5635" max="5635" width="31.7109375" style="66" customWidth="1"/>
    <col min="5636" max="5636" width="10.42578125" style="66" customWidth="1"/>
    <col min="5637" max="5637" width="7.7109375" style="66" customWidth="1"/>
    <col min="5638" max="5639" width="14.85546875" style="66" bestFit="1" customWidth="1"/>
    <col min="5640" max="5657" width="0" style="66" hidden="1" customWidth="1"/>
    <col min="5658" max="5658" width="10" style="66" customWidth="1"/>
    <col min="5659" max="5659" width="10.28515625" style="66" customWidth="1"/>
    <col min="5660" max="5660" width="0" style="66" hidden="1" customWidth="1"/>
    <col min="5661" max="5663" width="6.7109375" style="66" customWidth="1"/>
    <col min="5664" max="5664" width="36.5703125" style="66" customWidth="1"/>
    <col min="5665" max="5888" width="11.42578125" style="66"/>
    <col min="5889" max="5889" width="5.42578125" style="66" customWidth="1"/>
    <col min="5890" max="5890" width="12" style="66" customWidth="1"/>
    <col min="5891" max="5891" width="31.7109375" style="66" customWidth="1"/>
    <col min="5892" max="5892" width="10.42578125" style="66" customWidth="1"/>
    <col min="5893" max="5893" width="7.7109375" style="66" customWidth="1"/>
    <col min="5894" max="5895" width="14.85546875" style="66" bestFit="1" customWidth="1"/>
    <col min="5896" max="5913" width="0" style="66" hidden="1" customWidth="1"/>
    <col min="5914" max="5914" width="10" style="66" customWidth="1"/>
    <col min="5915" max="5915" width="10.28515625" style="66" customWidth="1"/>
    <col min="5916" max="5916" width="0" style="66" hidden="1" customWidth="1"/>
    <col min="5917" max="5919" width="6.7109375" style="66" customWidth="1"/>
    <col min="5920" max="5920" width="36.5703125" style="66" customWidth="1"/>
    <col min="5921" max="6144" width="11.42578125" style="66"/>
    <col min="6145" max="6145" width="5.42578125" style="66" customWidth="1"/>
    <col min="6146" max="6146" width="12" style="66" customWidth="1"/>
    <col min="6147" max="6147" width="31.7109375" style="66" customWidth="1"/>
    <col min="6148" max="6148" width="10.42578125" style="66" customWidth="1"/>
    <col min="6149" max="6149" width="7.7109375" style="66" customWidth="1"/>
    <col min="6150" max="6151" width="14.85546875" style="66" bestFit="1" customWidth="1"/>
    <col min="6152" max="6169" width="0" style="66" hidden="1" customWidth="1"/>
    <col min="6170" max="6170" width="10" style="66" customWidth="1"/>
    <col min="6171" max="6171" width="10.28515625" style="66" customWidth="1"/>
    <col min="6172" max="6172" width="0" style="66" hidden="1" customWidth="1"/>
    <col min="6173" max="6175" width="6.7109375" style="66" customWidth="1"/>
    <col min="6176" max="6176" width="36.5703125" style="66" customWidth="1"/>
    <col min="6177" max="6400" width="11.42578125" style="66"/>
    <col min="6401" max="6401" width="5.42578125" style="66" customWidth="1"/>
    <col min="6402" max="6402" width="12" style="66" customWidth="1"/>
    <col min="6403" max="6403" width="31.7109375" style="66" customWidth="1"/>
    <col min="6404" max="6404" width="10.42578125" style="66" customWidth="1"/>
    <col min="6405" max="6405" width="7.7109375" style="66" customWidth="1"/>
    <col min="6406" max="6407" width="14.85546875" style="66" bestFit="1" customWidth="1"/>
    <col min="6408" max="6425" width="0" style="66" hidden="1" customWidth="1"/>
    <col min="6426" max="6426" width="10" style="66" customWidth="1"/>
    <col min="6427" max="6427" width="10.28515625" style="66" customWidth="1"/>
    <col min="6428" max="6428" width="0" style="66" hidden="1" customWidth="1"/>
    <col min="6429" max="6431" width="6.7109375" style="66" customWidth="1"/>
    <col min="6432" max="6432" width="36.5703125" style="66" customWidth="1"/>
    <col min="6433" max="6656" width="11.42578125" style="66"/>
    <col min="6657" max="6657" width="5.42578125" style="66" customWidth="1"/>
    <col min="6658" max="6658" width="12" style="66" customWidth="1"/>
    <col min="6659" max="6659" width="31.7109375" style="66" customWidth="1"/>
    <col min="6660" max="6660" width="10.42578125" style="66" customWidth="1"/>
    <col min="6661" max="6661" width="7.7109375" style="66" customWidth="1"/>
    <col min="6662" max="6663" width="14.85546875" style="66" bestFit="1" customWidth="1"/>
    <col min="6664" max="6681" width="0" style="66" hidden="1" customWidth="1"/>
    <col min="6682" max="6682" width="10" style="66" customWidth="1"/>
    <col min="6683" max="6683" width="10.28515625" style="66" customWidth="1"/>
    <col min="6684" max="6684" width="0" style="66" hidden="1" customWidth="1"/>
    <col min="6685" max="6687" width="6.7109375" style="66" customWidth="1"/>
    <col min="6688" max="6688" width="36.5703125" style="66" customWidth="1"/>
    <col min="6689" max="6912" width="11.42578125" style="66"/>
    <col min="6913" max="6913" width="5.42578125" style="66" customWidth="1"/>
    <col min="6914" max="6914" width="12" style="66" customWidth="1"/>
    <col min="6915" max="6915" width="31.7109375" style="66" customWidth="1"/>
    <col min="6916" max="6916" width="10.42578125" style="66" customWidth="1"/>
    <col min="6917" max="6917" width="7.7109375" style="66" customWidth="1"/>
    <col min="6918" max="6919" width="14.85546875" style="66" bestFit="1" customWidth="1"/>
    <col min="6920" max="6937" width="0" style="66" hidden="1" customWidth="1"/>
    <col min="6938" max="6938" width="10" style="66" customWidth="1"/>
    <col min="6939" max="6939" width="10.28515625" style="66" customWidth="1"/>
    <col min="6940" max="6940" width="0" style="66" hidden="1" customWidth="1"/>
    <col min="6941" max="6943" width="6.7109375" style="66" customWidth="1"/>
    <col min="6944" max="6944" width="36.5703125" style="66" customWidth="1"/>
    <col min="6945" max="7168" width="11.42578125" style="66"/>
    <col min="7169" max="7169" width="5.42578125" style="66" customWidth="1"/>
    <col min="7170" max="7170" width="12" style="66" customWidth="1"/>
    <col min="7171" max="7171" width="31.7109375" style="66" customWidth="1"/>
    <col min="7172" max="7172" width="10.42578125" style="66" customWidth="1"/>
    <col min="7173" max="7173" width="7.7109375" style="66" customWidth="1"/>
    <col min="7174" max="7175" width="14.85546875" style="66" bestFit="1" customWidth="1"/>
    <col min="7176" max="7193" width="0" style="66" hidden="1" customWidth="1"/>
    <col min="7194" max="7194" width="10" style="66" customWidth="1"/>
    <col min="7195" max="7195" width="10.28515625" style="66" customWidth="1"/>
    <col min="7196" max="7196" width="0" style="66" hidden="1" customWidth="1"/>
    <col min="7197" max="7199" width="6.7109375" style="66" customWidth="1"/>
    <col min="7200" max="7200" width="36.5703125" style="66" customWidth="1"/>
    <col min="7201" max="7424" width="11.42578125" style="66"/>
    <col min="7425" max="7425" width="5.42578125" style="66" customWidth="1"/>
    <col min="7426" max="7426" width="12" style="66" customWidth="1"/>
    <col min="7427" max="7427" width="31.7109375" style="66" customWidth="1"/>
    <col min="7428" max="7428" width="10.42578125" style="66" customWidth="1"/>
    <col min="7429" max="7429" width="7.7109375" style="66" customWidth="1"/>
    <col min="7430" max="7431" width="14.85546875" style="66" bestFit="1" customWidth="1"/>
    <col min="7432" max="7449" width="0" style="66" hidden="1" customWidth="1"/>
    <col min="7450" max="7450" width="10" style="66" customWidth="1"/>
    <col min="7451" max="7451" width="10.28515625" style="66" customWidth="1"/>
    <col min="7452" max="7452" width="0" style="66" hidden="1" customWidth="1"/>
    <col min="7453" max="7455" width="6.7109375" style="66" customWidth="1"/>
    <col min="7456" max="7456" width="36.5703125" style="66" customWidth="1"/>
    <col min="7457" max="7680" width="11.42578125" style="66"/>
    <col min="7681" max="7681" width="5.42578125" style="66" customWidth="1"/>
    <col min="7682" max="7682" width="12" style="66" customWidth="1"/>
    <col min="7683" max="7683" width="31.7109375" style="66" customWidth="1"/>
    <col min="7684" max="7684" width="10.42578125" style="66" customWidth="1"/>
    <col min="7685" max="7685" width="7.7109375" style="66" customWidth="1"/>
    <col min="7686" max="7687" width="14.85546875" style="66" bestFit="1" customWidth="1"/>
    <col min="7688" max="7705" width="0" style="66" hidden="1" customWidth="1"/>
    <col min="7706" max="7706" width="10" style="66" customWidth="1"/>
    <col min="7707" max="7707" width="10.28515625" style="66" customWidth="1"/>
    <col min="7708" max="7708" width="0" style="66" hidden="1" customWidth="1"/>
    <col min="7709" max="7711" width="6.7109375" style="66" customWidth="1"/>
    <col min="7712" max="7712" width="36.5703125" style="66" customWidth="1"/>
    <col min="7713" max="7936" width="11.42578125" style="66"/>
    <col min="7937" max="7937" width="5.42578125" style="66" customWidth="1"/>
    <col min="7938" max="7938" width="12" style="66" customWidth="1"/>
    <col min="7939" max="7939" width="31.7109375" style="66" customWidth="1"/>
    <col min="7940" max="7940" width="10.42578125" style="66" customWidth="1"/>
    <col min="7941" max="7941" width="7.7109375" style="66" customWidth="1"/>
    <col min="7942" max="7943" width="14.85546875" style="66" bestFit="1" customWidth="1"/>
    <col min="7944" max="7961" width="0" style="66" hidden="1" customWidth="1"/>
    <col min="7962" max="7962" width="10" style="66" customWidth="1"/>
    <col min="7963" max="7963" width="10.28515625" style="66" customWidth="1"/>
    <col min="7964" max="7964" width="0" style="66" hidden="1" customWidth="1"/>
    <col min="7965" max="7967" width="6.7109375" style="66" customWidth="1"/>
    <col min="7968" max="7968" width="36.5703125" style="66" customWidth="1"/>
    <col min="7969" max="8192" width="11.42578125" style="66"/>
    <col min="8193" max="8193" width="5.42578125" style="66" customWidth="1"/>
    <col min="8194" max="8194" width="12" style="66" customWidth="1"/>
    <col min="8195" max="8195" width="31.7109375" style="66" customWidth="1"/>
    <col min="8196" max="8196" width="10.42578125" style="66" customWidth="1"/>
    <col min="8197" max="8197" width="7.7109375" style="66" customWidth="1"/>
    <col min="8198" max="8199" width="14.85546875" style="66" bestFit="1" customWidth="1"/>
    <col min="8200" max="8217" width="0" style="66" hidden="1" customWidth="1"/>
    <col min="8218" max="8218" width="10" style="66" customWidth="1"/>
    <col min="8219" max="8219" width="10.28515625" style="66" customWidth="1"/>
    <col min="8220" max="8220" width="0" style="66" hidden="1" customWidth="1"/>
    <col min="8221" max="8223" width="6.7109375" style="66" customWidth="1"/>
    <col min="8224" max="8224" width="36.5703125" style="66" customWidth="1"/>
    <col min="8225" max="8448" width="11.42578125" style="66"/>
    <col min="8449" max="8449" width="5.42578125" style="66" customWidth="1"/>
    <col min="8450" max="8450" width="12" style="66" customWidth="1"/>
    <col min="8451" max="8451" width="31.7109375" style="66" customWidth="1"/>
    <col min="8452" max="8452" width="10.42578125" style="66" customWidth="1"/>
    <col min="8453" max="8453" width="7.7109375" style="66" customWidth="1"/>
    <col min="8454" max="8455" width="14.85546875" style="66" bestFit="1" customWidth="1"/>
    <col min="8456" max="8473" width="0" style="66" hidden="1" customWidth="1"/>
    <col min="8474" max="8474" width="10" style="66" customWidth="1"/>
    <col min="8475" max="8475" width="10.28515625" style="66" customWidth="1"/>
    <col min="8476" max="8476" width="0" style="66" hidden="1" customWidth="1"/>
    <col min="8477" max="8479" width="6.7109375" style="66" customWidth="1"/>
    <col min="8480" max="8480" width="36.5703125" style="66" customWidth="1"/>
    <col min="8481" max="8704" width="11.42578125" style="66"/>
    <col min="8705" max="8705" width="5.42578125" style="66" customWidth="1"/>
    <col min="8706" max="8706" width="12" style="66" customWidth="1"/>
    <col min="8707" max="8707" width="31.7109375" style="66" customWidth="1"/>
    <col min="8708" max="8708" width="10.42578125" style="66" customWidth="1"/>
    <col min="8709" max="8709" width="7.7109375" style="66" customWidth="1"/>
    <col min="8710" max="8711" width="14.85546875" style="66" bestFit="1" customWidth="1"/>
    <col min="8712" max="8729" width="0" style="66" hidden="1" customWidth="1"/>
    <col min="8730" max="8730" width="10" style="66" customWidth="1"/>
    <col min="8731" max="8731" width="10.28515625" style="66" customWidth="1"/>
    <col min="8732" max="8732" width="0" style="66" hidden="1" customWidth="1"/>
    <col min="8733" max="8735" width="6.7109375" style="66" customWidth="1"/>
    <col min="8736" max="8736" width="36.5703125" style="66" customWidth="1"/>
    <col min="8737" max="8960" width="11.42578125" style="66"/>
    <col min="8961" max="8961" width="5.42578125" style="66" customWidth="1"/>
    <col min="8962" max="8962" width="12" style="66" customWidth="1"/>
    <col min="8963" max="8963" width="31.7109375" style="66" customWidth="1"/>
    <col min="8964" max="8964" width="10.42578125" style="66" customWidth="1"/>
    <col min="8965" max="8965" width="7.7109375" style="66" customWidth="1"/>
    <col min="8966" max="8967" width="14.85546875" style="66" bestFit="1" customWidth="1"/>
    <col min="8968" max="8985" width="0" style="66" hidden="1" customWidth="1"/>
    <col min="8986" max="8986" width="10" style="66" customWidth="1"/>
    <col min="8987" max="8987" width="10.28515625" style="66" customWidth="1"/>
    <col min="8988" max="8988" width="0" style="66" hidden="1" customWidth="1"/>
    <col min="8989" max="8991" width="6.7109375" style="66" customWidth="1"/>
    <col min="8992" max="8992" width="36.5703125" style="66" customWidth="1"/>
    <col min="8993" max="9216" width="11.42578125" style="66"/>
    <col min="9217" max="9217" width="5.42578125" style="66" customWidth="1"/>
    <col min="9218" max="9218" width="12" style="66" customWidth="1"/>
    <col min="9219" max="9219" width="31.7109375" style="66" customWidth="1"/>
    <col min="9220" max="9220" width="10.42578125" style="66" customWidth="1"/>
    <col min="9221" max="9221" width="7.7109375" style="66" customWidth="1"/>
    <col min="9222" max="9223" width="14.85546875" style="66" bestFit="1" customWidth="1"/>
    <col min="9224" max="9241" width="0" style="66" hidden="1" customWidth="1"/>
    <col min="9242" max="9242" width="10" style="66" customWidth="1"/>
    <col min="9243" max="9243" width="10.28515625" style="66" customWidth="1"/>
    <col min="9244" max="9244" width="0" style="66" hidden="1" customWidth="1"/>
    <col min="9245" max="9247" width="6.7109375" style="66" customWidth="1"/>
    <col min="9248" max="9248" width="36.5703125" style="66" customWidth="1"/>
    <col min="9249" max="9472" width="11.42578125" style="66"/>
    <col min="9473" max="9473" width="5.42578125" style="66" customWidth="1"/>
    <col min="9474" max="9474" width="12" style="66" customWidth="1"/>
    <col min="9475" max="9475" width="31.7109375" style="66" customWidth="1"/>
    <col min="9476" max="9476" width="10.42578125" style="66" customWidth="1"/>
    <col min="9477" max="9477" width="7.7109375" style="66" customWidth="1"/>
    <col min="9478" max="9479" width="14.85546875" style="66" bestFit="1" customWidth="1"/>
    <col min="9480" max="9497" width="0" style="66" hidden="1" customWidth="1"/>
    <col min="9498" max="9498" width="10" style="66" customWidth="1"/>
    <col min="9499" max="9499" width="10.28515625" style="66" customWidth="1"/>
    <col min="9500" max="9500" width="0" style="66" hidden="1" customWidth="1"/>
    <col min="9501" max="9503" width="6.7109375" style="66" customWidth="1"/>
    <col min="9504" max="9504" width="36.5703125" style="66" customWidth="1"/>
    <col min="9505" max="9728" width="11.42578125" style="66"/>
    <col min="9729" max="9729" width="5.42578125" style="66" customWidth="1"/>
    <col min="9730" max="9730" width="12" style="66" customWidth="1"/>
    <col min="9731" max="9731" width="31.7109375" style="66" customWidth="1"/>
    <col min="9732" max="9732" width="10.42578125" style="66" customWidth="1"/>
    <col min="9733" max="9733" width="7.7109375" style="66" customWidth="1"/>
    <col min="9734" max="9735" width="14.85546875" style="66" bestFit="1" customWidth="1"/>
    <col min="9736" max="9753" width="0" style="66" hidden="1" customWidth="1"/>
    <col min="9754" max="9754" width="10" style="66" customWidth="1"/>
    <col min="9755" max="9755" width="10.28515625" style="66" customWidth="1"/>
    <col min="9756" max="9756" width="0" style="66" hidden="1" customWidth="1"/>
    <col min="9757" max="9759" width="6.7109375" style="66" customWidth="1"/>
    <col min="9760" max="9760" width="36.5703125" style="66" customWidth="1"/>
    <col min="9761" max="9984" width="11.42578125" style="66"/>
    <col min="9985" max="9985" width="5.42578125" style="66" customWidth="1"/>
    <col min="9986" max="9986" width="12" style="66" customWidth="1"/>
    <col min="9987" max="9987" width="31.7109375" style="66" customWidth="1"/>
    <col min="9988" max="9988" width="10.42578125" style="66" customWidth="1"/>
    <col min="9989" max="9989" width="7.7109375" style="66" customWidth="1"/>
    <col min="9990" max="9991" width="14.85546875" style="66" bestFit="1" customWidth="1"/>
    <col min="9992" max="10009" width="0" style="66" hidden="1" customWidth="1"/>
    <col min="10010" max="10010" width="10" style="66" customWidth="1"/>
    <col min="10011" max="10011" width="10.28515625" style="66" customWidth="1"/>
    <col min="10012" max="10012" width="0" style="66" hidden="1" customWidth="1"/>
    <col min="10013" max="10015" width="6.7109375" style="66" customWidth="1"/>
    <col min="10016" max="10016" width="36.5703125" style="66" customWidth="1"/>
    <col min="10017" max="10240" width="11.42578125" style="66"/>
    <col min="10241" max="10241" width="5.42578125" style="66" customWidth="1"/>
    <col min="10242" max="10242" width="12" style="66" customWidth="1"/>
    <col min="10243" max="10243" width="31.7109375" style="66" customWidth="1"/>
    <col min="10244" max="10244" width="10.42578125" style="66" customWidth="1"/>
    <col min="10245" max="10245" width="7.7109375" style="66" customWidth="1"/>
    <col min="10246" max="10247" width="14.85546875" style="66" bestFit="1" customWidth="1"/>
    <col min="10248" max="10265" width="0" style="66" hidden="1" customWidth="1"/>
    <col min="10266" max="10266" width="10" style="66" customWidth="1"/>
    <col min="10267" max="10267" width="10.28515625" style="66" customWidth="1"/>
    <col min="10268" max="10268" width="0" style="66" hidden="1" customWidth="1"/>
    <col min="10269" max="10271" width="6.7109375" style="66" customWidth="1"/>
    <col min="10272" max="10272" width="36.5703125" style="66" customWidth="1"/>
    <col min="10273" max="10496" width="11.42578125" style="66"/>
    <col min="10497" max="10497" width="5.42578125" style="66" customWidth="1"/>
    <col min="10498" max="10498" width="12" style="66" customWidth="1"/>
    <col min="10499" max="10499" width="31.7109375" style="66" customWidth="1"/>
    <col min="10500" max="10500" width="10.42578125" style="66" customWidth="1"/>
    <col min="10501" max="10501" width="7.7109375" style="66" customWidth="1"/>
    <col min="10502" max="10503" width="14.85546875" style="66" bestFit="1" customWidth="1"/>
    <col min="10504" max="10521" width="0" style="66" hidden="1" customWidth="1"/>
    <col min="10522" max="10522" width="10" style="66" customWidth="1"/>
    <col min="10523" max="10523" width="10.28515625" style="66" customWidth="1"/>
    <col min="10524" max="10524" width="0" style="66" hidden="1" customWidth="1"/>
    <col min="10525" max="10527" width="6.7109375" style="66" customWidth="1"/>
    <col min="10528" max="10528" width="36.5703125" style="66" customWidth="1"/>
    <col min="10529" max="10752" width="11.42578125" style="66"/>
    <col min="10753" max="10753" width="5.42578125" style="66" customWidth="1"/>
    <col min="10754" max="10754" width="12" style="66" customWidth="1"/>
    <col min="10755" max="10755" width="31.7109375" style="66" customWidth="1"/>
    <col min="10756" max="10756" width="10.42578125" style="66" customWidth="1"/>
    <col min="10757" max="10757" width="7.7109375" style="66" customWidth="1"/>
    <col min="10758" max="10759" width="14.85546875" style="66" bestFit="1" customWidth="1"/>
    <col min="10760" max="10777" width="0" style="66" hidden="1" customWidth="1"/>
    <col min="10778" max="10778" width="10" style="66" customWidth="1"/>
    <col min="10779" max="10779" width="10.28515625" style="66" customWidth="1"/>
    <col min="10780" max="10780" width="0" style="66" hidden="1" customWidth="1"/>
    <col min="10781" max="10783" width="6.7109375" style="66" customWidth="1"/>
    <col min="10784" max="10784" width="36.5703125" style="66" customWidth="1"/>
    <col min="10785" max="11008" width="11.42578125" style="66"/>
    <col min="11009" max="11009" width="5.42578125" style="66" customWidth="1"/>
    <col min="11010" max="11010" width="12" style="66" customWidth="1"/>
    <col min="11011" max="11011" width="31.7109375" style="66" customWidth="1"/>
    <col min="11012" max="11012" width="10.42578125" style="66" customWidth="1"/>
    <col min="11013" max="11013" width="7.7109375" style="66" customWidth="1"/>
    <col min="11014" max="11015" width="14.85546875" style="66" bestFit="1" customWidth="1"/>
    <col min="11016" max="11033" width="0" style="66" hidden="1" customWidth="1"/>
    <col min="11034" max="11034" width="10" style="66" customWidth="1"/>
    <col min="11035" max="11035" width="10.28515625" style="66" customWidth="1"/>
    <col min="11036" max="11036" width="0" style="66" hidden="1" customWidth="1"/>
    <col min="11037" max="11039" width="6.7109375" style="66" customWidth="1"/>
    <col min="11040" max="11040" width="36.5703125" style="66" customWidth="1"/>
    <col min="11041" max="11264" width="11.42578125" style="66"/>
    <col min="11265" max="11265" width="5.42578125" style="66" customWidth="1"/>
    <col min="11266" max="11266" width="12" style="66" customWidth="1"/>
    <col min="11267" max="11267" width="31.7109375" style="66" customWidth="1"/>
    <col min="11268" max="11268" width="10.42578125" style="66" customWidth="1"/>
    <col min="11269" max="11269" width="7.7109375" style="66" customWidth="1"/>
    <col min="11270" max="11271" width="14.85546875" style="66" bestFit="1" customWidth="1"/>
    <col min="11272" max="11289" width="0" style="66" hidden="1" customWidth="1"/>
    <col min="11290" max="11290" width="10" style="66" customWidth="1"/>
    <col min="11291" max="11291" width="10.28515625" style="66" customWidth="1"/>
    <col min="11292" max="11292" width="0" style="66" hidden="1" customWidth="1"/>
    <col min="11293" max="11295" width="6.7109375" style="66" customWidth="1"/>
    <col min="11296" max="11296" width="36.5703125" style="66" customWidth="1"/>
    <col min="11297" max="11520" width="11.42578125" style="66"/>
    <col min="11521" max="11521" width="5.42578125" style="66" customWidth="1"/>
    <col min="11522" max="11522" width="12" style="66" customWidth="1"/>
    <col min="11523" max="11523" width="31.7109375" style="66" customWidth="1"/>
    <col min="11524" max="11524" width="10.42578125" style="66" customWidth="1"/>
    <col min="11525" max="11525" width="7.7109375" style="66" customWidth="1"/>
    <col min="11526" max="11527" width="14.85546875" style="66" bestFit="1" customWidth="1"/>
    <col min="11528" max="11545" width="0" style="66" hidden="1" customWidth="1"/>
    <col min="11546" max="11546" width="10" style="66" customWidth="1"/>
    <col min="11547" max="11547" width="10.28515625" style="66" customWidth="1"/>
    <col min="11548" max="11548" width="0" style="66" hidden="1" customWidth="1"/>
    <col min="11549" max="11551" width="6.7109375" style="66" customWidth="1"/>
    <col min="11552" max="11552" width="36.5703125" style="66" customWidth="1"/>
    <col min="11553" max="11776" width="11.42578125" style="66"/>
    <col min="11777" max="11777" width="5.42578125" style="66" customWidth="1"/>
    <col min="11778" max="11778" width="12" style="66" customWidth="1"/>
    <col min="11779" max="11779" width="31.7109375" style="66" customWidth="1"/>
    <col min="11780" max="11780" width="10.42578125" style="66" customWidth="1"/>
    <col min="11781" max="11781" width="7.7109375" style="66" customWidth="1"/>
    <col min="11782" max="11783" width="14.85546875" style="66" bestFit="1" customWidth="1"/>
    <col min="11784" max="11801" width="0" style="66" hidden="1" customWidth="1"/>
    <col min="11802" max="11802" width="10" style="66" customWidth="1"/>
    <col min="11803" max="11803" width="10.28515625" style="66" customWidth="1"/>
    <col min="11804" max="11804" width="0" style="66" hidden="1" customWidth="1"/>
    <col min="11805" max="11807" width="6.7109375" style="66" customWidth="1"/>
    <col min="11808" max="11808" width="36.5703125" style="66" customWidth="1"/>
    <col min="11809" max="12032" width="11.42578125" style="66"/>
    <col min="12033" max="12033" width="5.42578125" style="66" customWidth="1"/>
    <col min="12034" max="12034" width="12" style="66" customWidth="1"/>
    <col min="12035" max="12035" width="31.7109375" style="66" customWidth="1"/>
    <col min="12036" max="12036" width="10.42578125" style="66" customWidth="1"/>
    <col min="12037" max="12037" width="7.7109375" style="66" customWidth="1"/>
    <col min="12038" max="12039" width="14.85546875" style="66" bestFit="1" customWidth="1"/>
    <col min="12040" max="12057" width="0" style="66" hidden="1" customWidth="1"/>
    <col min="12058" max="12058" width="10" style="66" customWidth="1"/>
    <col min="12059" max="12059" width="10.28515625" style="66" customWidth="1"/>
    <col min="12060" max="12060" width="0" style="66" hidden="1" customWidth="1"/>
    <col min="12061" max="12063" width="6.7109375" style="66" customWidth="1"/>
    <col min="12064" max="12064" width="36.5703125" style="66" customWidth="1"/>
    <col min="12065" max="12288" width="11.42578125" style="66"/>
    <col min="12289" max="12289" width="5.42578125" style="66" customWidth="1"/>
    <col min="12290" max="12290" width="12" style="66" customWidth="1"/>
    <col min="12291" max="12291" width="31.7109375" style="66" customWidth="1"/>
    <col min="12292" max="12292" width="10.42578125" style="66" customWidth="1"/>
    <col min="12293" max="12293" width="7.7109375" style="66" customWidth="1"/>
    <col min="12294" max="12295" width="14.85546875" style="66" bestFit="1" customWidth="1"/>
    <col min="12296" max="12313" width="0" style="66" hidden="1" customWidth="1"/>
    <col min="12314" max="12314" width="10" style="66" customWidth="1"/>
    <col min="12315" max="12315" width="10.28515625" style="66" customWidth="1"/>
    <col min="12316" max="12316" width="0" style="66" hidden="1" customWidth="1"/>
    <col min="12317" max="12319" width="6.7109375" style="66" customWidth="1"/>
    <col min="12320" max="12320" width="36.5703125" style="66" customWidth="1"/>
    <col min="12321" max="12544" width="11.42578125" style="66"/>
    <col min="12545" max="12545" width="5.42578125" style="66" customWidth="1"/>
    <col min="12546" max="12546" width="12" style="66" customWidth="1"/>
    <col min="12547" max="12547" width="31.7109375" style="66" customWidth="1"/>
    <col min="12548" max="12548" width="10.42578125" style="66" customWidth="1"/>
    <col min="12549" max="12549" width="7.7109375" style="66" customWidth="1"/>
    <col min="12550" max="12551" width="14.85546875" style="66" bestFit="1" customWidth="1"/>
    <col min="12552" max="12569" width="0" style="66" hidden="1" customWidth="1"/>
    <col min="12570" max="12570" width="10" style="66" customWidth="1"/>
    <col min="12571" max="12571" width="10.28515625" style="66" customWidth="1"/>
    <col min="12572" max="12572" width="0" style="66" hidden="1" customWidth="1"/>
    <col min="12573" max="12575" width="6.7109375" style="66" customWidth="1"/>
    <col min="12576" max="12576" width="36.5703125" style="66" customWidth="1"/>
    <col min="12577" max="12800" width="11.42578125" style="66"/>
    <col min="12801" max="12801" width="5.42578125" style="66" customWidth="1"/>
    <col min="12802" max="12802" width="12" style="66" customWidth="1"/>
    <col min="12803" max="12803" width="31.7109375" style="66" customWidth="1"/>
    <col min="12804" max="12804" width="10.42578125" style="66" customWidth="1"/>
    <col min="12805" max="12805" width="7.7109375" style="66" customWidth="1"/>
    <col min="12806" max="12807" width="14.85546875" style="66" bestFit="1" customWidth="1"/>
    <col min="12808" max="12825" width="0" style="66" hidden="1" customWidth="1"/>
    <col min="12826" max="12826" width="10" style="66" customWidth="1"/>
    <col min="12827" max="12827" width="10.28515625" style="66" customWidth="1"/>
    <col min="12828" max="12828" width="0" style="66" hidden="1" customWidth="1"/>
    <col min="12829" max="12831" width="6.7109375" style="66" customWidth="1"/>
    <col min="12832" max="12832" width="36.5703125" style="66" customWidth="1"/>
    <col min="12833" max="13056" width="11.42578125" style="66"/>
    <col min="13057" max="13057" width="5.42578125" style="66" customWidth="1"/>
    <col min="13058" max="13058" width="12" style="66" customWidth="1"/>
    <col min="13059" max="13059" width="31.7109375" style="66" customWidth="1"/>
    <col min="13060" max="13060" width="10.42578125" style="66" customWidth="1"/>
    <col min="13061" max="13061" width="7.7109375" style="66" customWidth="1"/>
    <col min="13062" max="13063" width="14.85546875" style="66" bestFit="1" customWidth="1"/>
    <col min="13064" max="13081" width="0" style="66" hidden="1" customWidth="1"/>
    <col min="13082" max="13082" width="10" style="66" customWidth="1"/>
    <col min="13083" max="13083" width="10.28515625" style="66" customWidth="1"/>
    <col min="13084" max="13084" width="0" style="66" hidden="1" customWidth="1"/>
    <col min="13085" max="13087" width="6.7109375" style="66" customWidth="1"/>
    <col min="13088" max="13088" width="36.5703125" style="66" customWidth="1"/>
    <col min="13089" max="13312" width="11.42578125" style="66"/>
    <col min="13313" max="13313" width="5.42578125" style="66" customWidth="1"/>
    <col min="13314" max="13314" width="12" style="66" customWidth="1"/>
    <col min="13315" max="13315" width="31.7109375" style="66" customWidth="1"/>
    <col min="13316" max="13316" width="10.42578125" style="66" customWidth="1"/>
    <col min="13317" max="13317" width="7.7109375" style="66" customWidth="1"/>
    <col min="13318" max="13319" width="14.85546875" style="66" bestFit="1" customWidth="1"/>
    <col min="13320" max="13337" width="0" style="66" hidden="1" customWidth="1"/>
    <col min="13338" max="13338" width="10" style="66" customWidth="1"/>
    <col min="13339" max="13339" width="10.28515625" style="66" customWidth="1"/>
    <col min="13340" max="13340" width="0" style="66" hidden="1" customWidth="1"/>
    <col min="13341" max="13343" width="6.7109375" style="66" customWidth="1"/>
    <col min="13344" max="13344" width="36.5703125" style="66" customWidth="1"/>
    <col min="13345" max="13568" width="11.42578125" style="66"/>
    <col min="13569" max="13569" width="5.42578125" style="66" customWidth="1"/>
    <col min="13570" max="13570" width="12" style="66" customWidth="1"/>
    <col min="13571" max="13571" width="31.7109375" style="66" customWidth="1"/>
    <col min="13572" max="13572" width="10.42578125" style="66" customWidth="1"/>
    <col min="13573" max="13573" width="7.7109375" style="66" customWidth="1"/>
    <col min="13574" max="13575" width="14.85546875" style="66" bestFit="1" customWidth="1"/>
    <col min="13576" max="13593" width="0" style="66" hidden="1" customWidth="1"/>
    <col min="13594" max="13594" width="10" style="66" customWidth="1"/>
    <col min="13595" max="13595" width="10.28515625" style="66" customWidth="1"/>
    <col min="13596" max="13596" width="0" style="66" hidden="1" customWidth="1"/>
    <col min="13597" max="13599" width="6.7109375" style="66" customWidth="1"/>
    <col min="13600" max="13600" width="36.5703125" style="66" customWidth="1"/>
    <col min="13601" max="13824" width="11.42578125" style="66"/>
    <col min="13825" max="13825" width="5.42578125" style="66" customWidth="1"/>
    <col min="13826" max="13826" width="12" style="66" customWidth="1"/>
    <col min="13827" max="13827" width="31.7109375" style="66" customWidth="1"/>
    <col min="13828" max="13828" width="10.42578125" style="66" customWidth="1"/>
    <col min="13829" max="13829" width="7.7109375" style="66" customWidth="1"/>
    <col min="13830" max="13831" width="14.85546875" style="66" bestFit="1" customWidth="1"/>
    <col min="13832" max="13849" width="0" style="66" hidden="1" customWidth="1"/>
    <col min="13850" max="13850" width="10" style="66" customWidth="1"/>
    <col min="13851" max="13851" width="10.28515625" style="66" customWidth="1"/>
    <col min="13852" max="13852" width="0" style="66" hidden="1" customWidth="1"/>
    <col min="13853" max="13855" width="6.7109375" style="66" customWidth="1"/>
    <col min="13856" max="13856" width="36.5703125" style="66" customWidth="1"/>
    <col min="13857" max="14080" width="11.42578125" style="66"/>
    <col min="14081" max="14081" width="5.42578125" style="66" customWidth="1"/>
    <col min="14082" max="14082" width="12" style="66" customWidth="1"/>
    <col min="14083" max="14083" width="31.7109375" style="66" customWidth="1"/>
    <col min="14084" max="14084" width="10.42578125" style="66" customWidth="1"/>
    <col min="14085" max="14085" width="7.7109375" style="66" customWidth="1"/>
    <col min="14086" max="14087" width="14.85546875" style="66" bestFit="1" customWidth="1"/>
    <col min="14088" max="14105" width="0" style="66" hidden="1" customWidth="1"/>
    <col min="14106" max="14106" width="10" style="66" customWidth="1"/>
    <col min="14107" max="14107" width="10.28515625" style="66" customWidth="1"/>
    <col min="14108" max="14108" width="0" style="66" hidden="1" customWidth="1"/>
    <col min="14109" max="14111" width="6.7109375" style="66" customWidth="1"/>
    <col min="14112" max="14112" width="36.5703125" style="66" customWidth="1"/>
    <col min="14113" max="14336" width="11.42578125" style="66"/>
    <col min="14337" max="14337" width="5.42578125" style="66" customWidth="1"/>
    <col min="14338" max="14338" width="12" style="66" customWidth="1"/>
    <col min="14339" max="14339" width="31.7109375" style="66" customWidth="1"/>
    <col min="14340" max="14340" width="10.42578125" style="66" customWidth="1"/>
    <col min="14341" max="14341" width="7.7109375" style="66" customWidth="1"/>
    <col min="14342" max="14343" width="14.85546875" style="66" bestFit="1" customWidth="1"/>
    <col min="14344" max="14361" width="0" style="66" hidden="1" customWidth="1"/>
    <col min="14362" max="14362" width="10" style="66" customWidth="1"/>
    <col min="14363" max="14363" width="10.28515625" style="66" customWidth="1"/>
    <col min="14364" max="14364" width="0" style="66" hidden="1" customWidth="1"/>
    <col min="14365" max="14367" width="6.7109375" style="66" customWidth="1"/>
    <col min="14368" max="14368" width="36.5703125" style="66" customWidth="1"/>
    <col min="14369" max="14592" width="11.42578125" style="66"/>
    <col min="14593" max="14593" width="5.42578125" style="66" customWidth="1"/>
    <col min="14594" max="14594" width="12" style="66" customWidth="1"/>
    <col min="14595" max="14595" width="31.7109375" style="66" customWidth="1"/>
    <col min="14596" max="14596" width="10.42578125" style="66" customWidth="1"/>
    <col min="14597" max="14597" width="7.7109375" style="66" customWidth="1"/>
    <col min="14598" max="14599" width="14.85546875" style="66" bestFit="1" customWidth="1"/>
    <col min="14600" max="14617" width="0" style="66" hidden="1" customWidth="1"/>
    <col min="14618" max="14618" width="10" style="66" customWidth="1"/>
    <col min="14619" max="14619" width="10.28515625" style="66" customWidth="1"/>
    <col min="14620" max="14620" width="0" style="66" hidden="1" customWidth="1"/>
    <col min="14621" max="14623" width="6.7109375" style="66" customWidth="1"/>
    <col min="14624" max="14624" width="36.5703125" style="66" customWidth="1"/>
    <col min="14625" max="14848" width="11.42578125" style="66"/>
    <col min="14849" max="14849" width="5.42578125" style="66" customWidth="1"/>
    <col min="14850" max="14850" width="12" style="66" customWidth="1"/>
    <col min="14851" max="14851" width="31.7109375" style="66" customWidth="1"/>
    <col min="14852" max="14852" width="10.42578125" style="66" customWidth="1"/>
    <col min="14853" max="14853" width="7.7109375" style="66" customWidth="1"/>
    <col min="14854" max="14855" width="14.85546875" style="66" bestFit="1" customWidth="1"/>
    <col min="14856" max="14873" width="0" style="66" hidden="1" customWidth="1"/>
    <col min="14874" max="14874" width="10" style="66" customWidth="1"/>
    <col min="14875" max="14875" width="10.28515625" style="66" customWidth="1"/>
    <col min="14876" max="14876" width="0" style="66" hidden="1" customWidth="1"/>
    <col min="14877" max="14879" width="6.7109375" style="66" customWidth="1"/>
    <col min="14880" max="14880" width="36.5703125" style="66" customWidth="1"/>
    <col min="14881" max="15104" width="11.42578125" style="66"/>
    <col min="15105" max="15105" width="5.42578125" style="66" customWidth="1"/>
    <col min="15106" max="15106" width="12" style="66" customWidth="1"/>
    <col min="15107" max="15107" width="31.7109375" style="66" customWidth="1"/>
    <col min="15108" max="15108" width="10.42578125" style="66" customWidth="1"/>
    <col min="15109" max="15109" width="7.7109375" style="66" customWidth="1"/>
    <col min="15110" max="15111" width="14.85546875" style="66" bestFit="1" customWidth="1"/>
    <col min="15112" max="15129" width="0" style="66" hidden="1" customWidth="1"/>
    <col min="15130" max="15130" width="10" style="66" customWidth="1"/>
    <col min="15131" max="15131" width="10.28515625" style="66" customWidth="1"/>
    <col min="15132" max="15132" width="0" style="66" hidden="1" customWidth="1"/>
    <col min="15133" max="15135" width="6.7109375" style="66" customWidth="1"/>
    <col min="15136" max="15136" width="36.5703125" style="66" customWidth="1"/>
    <col min="15137" max="15360" width="11.42578125" style="66"/>
    <col min="15361" max="15361" width="5.42578125" style="66" customWidth="1"/>
    <col min="15362" max="15362" width="12" style="66" customWidth="1"/>
    <col min="15363" max="15363" width="31.7109375" style="66" customWidth="1"/>
    <col min="15364" max="15364" width="10.42578125" style="66" customWidth="1"/>
    <col min="15365" max="15365" width="7.7109375" style="66" customWidth="1"/>
    <col min="15366" max="15367" width="14.85546875" style="66" bestFit="1" customWidth="1"/>
    <col min="15368" max="15385" width="0" style="66" hidden="1" customWidth="1"/>
    <col min="15386" max="15386" width="10" style="66" customWidth="1"/>
    <col min="15387" max="15387" width="10.28515625" style="66" customWidth="1"/>
    <col min="15388" max="15388" width="0" style="66" hidden="1" customWidth="1"/>
    <col min="15389" max="15391" width="6.7109375" style="66" customWidth="1"/>
    <col min="15392" max="15392" width="36.5703125" style="66" customWidth="1"/>
    <col min="15393" max="15616" width="11.42578125" style="66"/>
    <col min="15617" max="15617" width="5.42578125" style="66" customWidth="1"/>
    <col min="15618" max="15618" width="12" style="66" customWidth="1"/>
    <col min="15619" max="15619" width="31.7109375" style="66" customWidth="1"/>
    <col min="15620" max="15620" width="10.42578125" style="66" customWidth="1"/>
    <col min="15621" max="15621" width="7.7109375" style="66" customWidth="1"/>
    <col min="15622" max="15623" width="14.85546875" style="66" bestFit="1" customWidth="1"/>
    <col min="15624" max="15641" width="0" style="66" hidden="1" customWidth="1"/>
    <col min="15642" max="15642" width="10" style="66" customWidth="1"/>
    <col min="15643" max="15643" width="10.28515625" style="66" customWidth="1"/>
    <col min="15644" max="15644" width="0" style="66" hidden="1" customWidth="1"/>
    <col min="15645" max="15647" width="6.7109375" style="66" customWidth="1"/>
    <col min="15648" max="15648" width="36.5703125" style="66" customWidth="1"/>
    <col min="15649" max="15872" width="11.42578125" style="66"/>
    <col min="15873" max="15873" width="5.42578125" style="66" customWidth="1"/>
    <col min="15874" max="15874" width="12" style="66" customWidth="1"/>
    <col min="15875" max="15875" width="31.7109375" style="66" customWidth="1"/>
    <col min="15876" max="15876" width="10.42578125" style="66" customWidth="1"/>
    <col min="15877" max="15877" width="7.7109375" style="66" customWidth="1"/>
    <col min="15878" max="15879" width="14.85546875" style="66" bestFit="1" customWidth="1"/>
    <col min="15880" max="15897" width="0" style="66" hidden="1" customWidth="1"/>
    <col min="15898" max="15898" width="10" style="66" customWidth="1"/>
    <col min="15899" max="15899" width="10.28515625" style="66" customWidth="1"/>
    <col min="15900" max="15900" width="0" style="66" hidden="1" customWidth="1"/>
    <col min="15901" max="15903" width="6.7109375" style="66" customWidth="1"/>
    <col min="15904" max="15904" width="36.5703125" style="66" customWidth="1"/>
    <col min="15905" max="16128" width="11.42578125" style="66"/>
    <col min="16129" max="16129" width="5.42578125" style="66" customWidth="1"/>
    <col min="16130" max="16130" width="12" style="66" customWidth="1"/>
    <col min="16131" max="16131" width="31.7109375" style="66" customWidth="1"/>
    <col min="16132" max="16132" width="10.42578125" style="66" customWidth="1"/>
    <col min="16133" max="16133" width="7.7109375" style="66" customWidth="1"/>
    <col min="16134" max="16135" width="14.85546875" style="66" bestFit="1" customWidth="1"/>
    <col min="16136" max="16153" width="0" style="66" hidden="1" customWidth="1"/>
    <col min="16154" max="16154" width="10" style="66" customWidth="1"/>
    <col min="16155" max="16155" width="10.28515625" style="66" customWidth="1"/>
    <col min="16156" max="16156" width="0" style="66" hidden="1" customWidth="1"/>
    <col min="16157" max="16159" width="6.7109375" style="66" customWidth="1"/>
    <col min="16160" max="16160" width="36.5703125" style="66" customWidth="1"/>
    <col min="16161" max="16384" width="11.42578125" style="66"/>
  </cols>
  <sheetData>
    <row r="1" spans="1:32">
      <c r="A1" s="431" t="s">
        <v>348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  <c r="L1" s="431"/>
      <c r="M1" s="431"/>
      <c r="N1" s="431"/>
      <c r="O1" s="431"/>
      <c r="P1" s="431"/>
      <c r="Q1" s="431"/>
      <c r="R1" s="431"/>
      <c r="S1" s="431"/>
      <c r="T1" s="431"/>
      <c r="U1" s="431"/>
      <c r="V1" s="431"/>
      <c r="W1" s="431"/>
      <c r="X1" s="431"/>
      <c r="Y1" s="431"/>
      <c r="Z1" s="431"/>
      <c r="AA1" s="431"/>
      <c r="AB1" s="431"/>
      <c r="AC1" s="431"/>
      <c r="AD1" s="431"/>
      <c r="AE1" s="431"/>
      <c r="AF1" s="431"/>
    </row>
    <row r="2" spans="1:32">
      <c r="A2" s="292" t="s">
        <v>349</v>
      </c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  <c r="V2" s="292"/>
      <c r="W2" s="292"/>
      <c r="X2" s="292"/>
      <c r="Y2" s="292"/>
      <c r="Z2" s="292"/>
      <c r="AA2" s="292"/>
      <c r="AB2" s="292"/>
      <c r="AC2" s="292"/>
      <c r="AD2" s="292"/>
      <c r="AE2" s="292"/>
      <c r="AF2" s="292"/>
    </row>
    <row r="3" spans="1:32" ht="12.75" hidden="1" customHeight="1">
      <c r="A3" s="293" t="s">
        <v>25</v>
      </c>
      <c r="B3" s="293"/>
      <c r="C3" s="293"/>
      <c r="D3" s="293"/>
      <c r="E3" s="293"/>
      <c r="F3" s="293"/>
      <c r="G3" s="293"/>
      <c r="H3" s="293"/>
      <c r="I3" s="293"/>
      <c r="J3" s="293"/>
      <c r="K3" s="293"/>
      <c r="L3" s="293"/>
      <c r="M3" s="293"/>
      <c r="N3" s="293"/>
      <c r="O3" s="293"/>
      <c r="P3" s="293"/>
      <c r="Q3" s="293"/>
      <c r="R3" s="293"/>
      <c r="S3" s="293"/>
      <c r="T3" s="293"/>
      <c r="U3" s="293"/>
      <c r="V3" s="293"/>
      <c r="W3" s="293"/>
      <c r="X3" s="293"/>
      <c r="Y3" s="293"/>
      <c r="Z3" s="293"/>
      <c r="AA3" s="293"/>
      <c r="AB3" s="293"/>
      <c r="AC3" s="293"/>
      <c r="AD3" s="293"/>
      <c r="AE3" s="293"/>
      <c r="AF3" s="293"/>
    </row>
    <row r="4" spans="1:32" ht="12.75" hidden="1" customHeight="1">
      <c r="A4" s="293" t="s">
        <v>26</v>
      </c>
      <c r="B4" s="293"/>
      <c r="C4" s="293"/>
      <c r="D4" s="293"/>
      <c r="E4" s="293"/>
      <c r="F4" s="293"/>
      <c r="G4" s="293"/>
      <c r="H4" s="293"/>
      <c r="I4" s="293"/>
      <c r="J4" s="293"/>
      <c r="K4" s="293"/>
      <c r="L4" s="293"/>
      <c r="M4" s="293"/>
      <c r="N4" s="293"/>
      <c r="O4" s="293"/>
      <c r="P4" s="293"/>
      <c r="Q4" s="293"/>
      <c r="R4" s="293"/>
      <c r="S4" s="293"/>
      <c r="T4" s="293"/>
      <c r="U4" s="293"/>
      <c r="V4" s="293"/>
      <c r="W4" s="293"/>
      <c r="X4" s="293"/>
      <c r="Y4" s="293"/>
      <c r="Z4" s="293"/>
      <c r="AA4" s="293"/>
      <c r="AB4" s="293"/>
      <c r="AC4" s="293"/>
      <c r="AD4" s="293"/>
      <c r="AE4" s="293"/>
      <c r="AF4" s="293"/>
    </row>
    <row r="5" spans="1:32" ht="12.75" hidden="1" customHeight="1">
      <c r="A5" s="293" t="s">
        <v>27</v>
      </c>
      <c r="B5" s="293"/>
      <c r="C5" s="293"/>
      <c r="D5" s="293"/>
      <c r="E5" s="293"/>
      <c r="F5" s="293"/>
      <c r="G5" s="293"/>
      <c r="H5" s="293"/>
      <c r="I5" s="293"/>
      <c r="J5" s="293"/>
      <c r="K5" s="293"/>
      <c r="L5" s="293"/>
      <c r="M5" s="293"/>
      <c r="N5" s="293"/>
      <c r="O5" s="293"/>
      <c r="P5" s="293"/>
      <c r="Q5" s="293"/>
      <c r="R5" s="293"/>
      <c r="S5" s="293"/>
      <c r="T5" s="293"/>
      <c r="U5" s="293"/>
      <c r="V5" s="293"/>
      <c r="W5" s="293"/>
      <c r="X5" s="293"/>
      <c r="Y5" s="293"/>
      <c r="Z5" s="293"/>
      <c r="AA5" s="293"/>
      <c r="AB5" s="293"/>
      <c r="AC5" s="293"/>
      <c r="AD5" s="293"/>
      <c r="AE5" s="293"/>
      <c r="AF5" s="293"/>
    </row>
    <row r="6" spans="1:32">
      <c r="A6" s="293" t="s">
        <v>339</v>
      </c>
      <c r="B6" s="293"/>
      <c r="C6" s="293"/>
      <c r="D6" s="293"/>
      <c r="E6" s="293"/>
      <c r="F6" s="293"/>
      <c r="G6" s="293"/>
      <c r="H6" s="293"/>
      <c r="I6" s="293"/>
      <c r="J6" s="293"/>
      <c r="K6" s="293"/>
      <c r="L6" s="293"/>
      <c r="M6" s="293"/>
      <c r="N6" s="293"/>
      <c r="O6" s="293"/>
      <c r="P6" s="293"/>
      <c r="Q6" s="293"/>
      <c r="R6" s="293"/>
      <c r="S6" s="293"/>
      <c r="T6" s="293"/>
      <c r="U6" s="293"/>
      <c r="V6" s="293"/>
      <c r="W6" s="293"/>
      <c r="X6" s="293"/>
      <c r="Y6" s="293"/>
      <c r="Z6" s="293"/>
      <c r="AA6" s="293"/>
      <c r="AB6" s="293"/>
      <c r="AC6" s="293"/>
      <c r="AD6" s="293"/>
      <c r="AE6" s="293"/>
      <c r="AF6" s="293"/>
    </row>
    <row r="7" spans="1:32">
      <c r="A7" s="380" t="s">
        <v>350</v>
      </c>
      <c r="B7" s="380"/>
      <c r="C7" s="271" t="s">
        <v>351</v>
      </c>
      <c r="D7" s="269"/>
      <c r="E7" s="269"/>
      <c r="F7" s="269"/>
      <c r="G7" s="269"/>
      <c r="H7" s="269"/>
      <c r="I7" s="269"/>
      <c r="J7" s="269"/>
      <c r="K7" s="269"/>
      <c r="L7" s="269"/>
      <c r="M7" s="269"/>
      <c r="N7" s="269"/>
      <c r="O7" s="269"/>
      <c r="P7" s="269"/>
      <c r="Q7" s="269"/>
      <c r="R7" s="269"/>
      <c r="S7" s="269"/>
      <c r="T7" s="269"/>
      <c r="U7" s="269"/>
      <c r="V7" s="269"/>
      <c r="W7" s="269"/>
      <c r="X7" s="269"/>
      <c r="Y7" s="269"/>
      <c r="Z7" s="269"/>
      <c r="AA7" s="269"/>
      <c r="AB7" s="269"/>
      <c r="AC7" s="269"/>
      <c r="AD7" s="269"/>
      <c r="AE7" s="269"/>
      <c r="AF7" s="269"/>
    </row>
    <row r="8" spans="1:32">
      <c r="A8" s="380" t="s">
        <v>352</v>
      </c>
      <c r="B8" s="438"/>
      <c r="C8" s="271">
        <v>1</v>
      </c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</row>
    <row r="9" spans="1:32">
      <c r="A9" s="380" t="s">
        <v>353</v>
      </c>
      <c r="B9" s="438"/>
      <c r="C9" s="439" t="s">
        <v>372</v>
      </c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123"/>
    </row>
    <row r="10" spans="1:32">
      <c r="A10" s="289" t="s">
        <v>0</v>
      </c>
      <c r="B10" s="290" t="s">
        <v>0</v>
      </c>
      <c r="C10" s="290"/>
      <c r="D10" s="290"/>
      <c r="E10" s="290"/>
      <c r="F10" s="290"/>
      <c r="G10" s="290"/>
      <c r="H10" s="290"/>
      <c r="I10" s="290"/>
      <c r="J10" s="290"/>
      <c r="K10" s="290"/>
      <c r="L10" s="290"/>
      <c r="M10" s="290"/>
      <c r="N10" s="290"/>
      <c r="O10" s="290"/>
      <c r="P10" s="290"/>
      <c r="Q10" s="290"/>
      <c r="R10" s="290"/>
      <c r="S10" s="290"/>
      <c r="T10" s="290"/>
      <c r="U10" s="290"/>
      <c r="V10" s="290"/>
      <c r="W10" s="290"/>
      <c r="X10" s="290"/>
      <c r="Y10" s="290"/>
      <c r="Z10" s="290"/>
      <c r="AA10" s="290"/>
      <c r="AB10" s="290"/>
      <c r="AC10" s="290"/>
      <c r="AD10" s="290"/>
      <c r="AE10" s="290"/>
      <c r="AF10" s="291"/>
    </row>
    <row r="11" spans="1:32" ht="15.75" customHeight="1">
      <c r="A11" s="424" t="s">
        <v>340</v>
      </c>
      <c r="B11" s="410"/>
      <c r="C11" s="410"/>
      <c r="D11" s="410"/>
      <c r="E11" s="410"/>
      <c r="F11" s="410"/>
      <c r="G11" s="410"/>
      <c r="H11" s="410"/>
      <c r="I11" s="410"/>
      <c r="J11" s="410"/>
      <c r="K11" s="410"/>
      <c r="L11" s="410"/>
      <c r="M11" s="410"/>
      <c r="N11" s="410"/>
      <c r="O11" s="410"/>
      <c r="P11" s="410"/>
      <c r="Q11" s="410"/>
      <c r="R11" s="410"/>
      <c r="S11" s="410"/>
      <c r="T11" s="410"/>
      <c r="U11" s="410"/>
      <c r="V11" s="410"/>
      <c r="W11" s="410"/>
      <c r="X11" s="410"/>
      <c r="Y11" s="410"/>
      <c r="Z11" s="410"/>
      <c r="AA11" s="410"/>
      <c r="AB11" s="410"/>
      <c r="AC11" s="410"/>
      <c r="AD11" s="410"/>
      <c r="AE11" s="410"/>
      <c r="AF11" s="411"/>
    </row>
    <row r="12" spans="1:32" ht="15.75" customHeight="1">
      <c r="A12" s="114"/>
      <c r="B12" s="114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  <c r="AA12" s="114"/>
      <c r="AB12" s="114"/>
      <c r="AC12" s="114"/>
      <c r="AD12" s="114"/>
      <c r="AE12" s="114"/>
      <c r="AF12" s="114"/>
    </row>
    <row r="13" spans="1:32" ht="15.75" customHeight="1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</row>
    <row r="14" spans="1:32" ht="15.75" customHeight="1">
      <c r="A14" s="276" t="s">
        <v>1</v>
      </c>
      <c r="B14" s="288"/>
      <c r="C14" s="277"/>
      <c r="D14" s="281" t="s">
        <v>3</v>
      </c>
      <c r="E14" s="281" t="s">
        <v>5</v>
      </c>
      <c r="F14" s="278" t="s">
        <v>6</v>
      </c>
      <c r="G14" s="279"/>
      <c r="H14" s="278" t="s">
        <v>7</v>
      </c>
      <c r="I14" s="279"/>
      <c r="J14" s="276" t="s">
        <v>8</v>
      </c>
      <c r="K14" s="277"/>
      <c r="L14" s="276" t="s">
        <v>8</v>
      </c>
      <c r="M14" s="277"/>
      <c r="N14" s="276" t="s">
        <v>28</v>
      </c>
      <c r="O14" s="277"/>
      <c r="P14" s="276" t="s">
        <v>9</v>
      </c>
      <c r="Q14" s="277"/>
      <c r="R14" s="276" t="s">
        <v>10</v>
      </c>
      <c r="S14" s="277"/>
      <c r="T14" s="276" t="s">
        <v>10</v>
      </c>
      <c r="U14" s="277"/>
      <c r="V14" s="276" t="s">
        <v>29</v>
      </c>
      <c r="W14" s="277"/>
      <c r="X14" s="276" t="s">
        <v>11</v>
      </c>
      <c r="Y14" s="277"/>
      <c r="Z14" s="280" t="s">
        <v>22</v>
      </c>
      <c r="AA14" s="280"/>
      <c r="AB14" s="280"/>
      <c r="AC14" s="278" t="s">
        <v>12</v>
      </c>
      <c r="AD14" s="287"/>
      <c r="AE14" s="279"/>
      <c r="AF14" s="302" t="s">
        <v>23</v>
      </c>
    </row>
    <row r="15" spans="1:32" ht="15.75" customHeight="1">
      <c r="A15" s="208" t="s">
        <v>13</v>
      </c>
      <c r="B15" s="280" t="s">
        <v>2</v>
      </c>
      <c r="C15" s="280"/>
      <c r="D15" s="282"/>
      <c r="E15" s="282"/>
      <c r="F15" s="211" t="s">
        <v>14</v>
      </c>
      <c r="G15" s="211" t="s">
        <v>15</v>
      </c>
      <c r="H15" s="211" t="s">
        <v>4</v>
      </c>
      <c r="I15" s="211" t="s">
        <v>16</v>
      </c>
      <c r="J15" s="211" t="s">
        <v>14</v>
      </c>
      <c r="K15" s="211" t="s">
        <v>15</v>
      </c>
      <c r="L15" s="73" t="s">
        <v>17</v>
      </c>
      <c r="M15" s="73" t="s">
        <v>18</v>
      </c>
      <c r="N15" s="211" t="s">
        <v>14</v>
      </c>
      <c r="O15" s="211" t="s">
        <v>15</v>
      </c>
      <c r="P15" s="73" t="s">
        <v>17</v>
      </c>
      <c r="Q15" s="73" t="s">
        <v>18</v>
      </c>
      <c r="R15" s="211" t="s">
        <v>14</v>
      </c>
      <c r="S15" s="211" t="s">
        <v>15</v>
      </c>
      <c r="T15" s="73" t="s">
        <v>17</v>
      </c>
      <c r="U15" s="73" t="s">
        <v>18</v>
      </c>
      <c r="V15" s="211" t="s">
        <v>14</v>
      </c>
      <c r="W15" s="211" t="s">
        <v>15</v>
      </c>
      <c r="X15" s="73" t="s">
        <v>17</v>
      </c>
      <c r="Y15" s="73" t="s">
        <v>18</v>
      </c>
      <c r="Z15" s="73" t="s">
        <v>17</v>
      </c>
      <c r="AA15" s="73" t="s">
        <v>18</v>
      </c>
      <c r="AB15" s="73" t="s">
        <v>24</v>
      </c>
      <c r="AC15" s="211" t="s">
        <v>19</v>
      </c>
      <c r="AD15" s="211" t="s">
        <v>20</v>
      </c>
      <c r="AE15" s="211" t="s">
        <v>21</v>
      </c>
      <c r="AF15" s="399"/>
    </row>
    <row r="16" spans="1:32" ht="15.75" customHeight="1">
      <c r="A16" s="208"/>
      <c r="B16" s="209"/>
      <c r="C16" s="210"/>
      <c r="D16" s="211"/>
      <c r="E16" s="211"/>
      <c r="F16" s="251">
        <v>974643.90540000005</v>
      </c>
      <c r="G16" s="251">
        <v>1663284.6</v>
      </c>
      <c r="H16" s="252"/>
      <c r="I16" s="252"/>
      <c r="J16" s="252"/>
      <c r="K16" s="252"/>
      <c r="L16" s="253"/>
      <c r="M16" s="253"/>
      <c r="N16" s="252"/>
      <c r="O16" s="252"/>
      <c r="P16" s="253"/>
      <c r="Q16" s="253"/>
      <c r="R16" s="252"/>
      <c r="S16" s="252"/>
      <c r="T16" s="253"/>
      <c r="U16" s="253"/>
      <c r="V16" s="252"/>
      <c r="W16" s="252"/>
      <c r="X16" s="253"/>
      <c r="Y16" s="253"/>
      <c r="Z16" s="268">
        <f>SUM(Z17:Z24)</f>
        <v>846</v>
      </c>
      <c r="AA16" s="268">
        <f>SUM(AA17:AA24)</f>
        <v>787</v>
      </c>
      <c r="AB16" s="191"/>
      <c r="AC16" s="211"/>
      <c r="AD16" s="211"/>
      <c r="AE16" s="211"/>
      <c r="AF16" s="212"/>
    </row>
    <row r="17" spans="1:33" ht="15.75" customHeight="1">
      <c r="A17" s="1"/>
      <c r="B17" s="422" t="s">
        <v>341</v>
      </c>
      <c r="C17" s="423"/>
      <c r="D17" s="254" t="s">
        <v>33</v>
      </c>
      <c r="E17" s="255">
        <v>0.15</v>
      </c>
      <c r="F17" s="256">
        <f>$F$16*E17</f>
        <v>146196.58580999999</v>
      </c>
      <c r="G17" s="257">
        <f>$G$16*E17</f>
        <v>249492.69</v>
      </c>
      <c r="H17" s="258"/>
      <c r="I17" s="259"/>
      <c r="J17" s="260"/>
      <c r="K17" s="260"/>
      <c r="L17" s="261"/>
      <c r="M17" s="262"/>
      <c r="N17" s="260"/>
      <c r="O17" s="260"/>
      <c r="P17" s="261"/>
      <c r="Q17" s="262"/>
      <c r="R17" s="260"/>
      <c r="S17" s="260"/>
      <c r="T17" s="261"/>
      <c r="U17" s="262"/>
      <c r="V17" s="260"/>
      <c r="W17" s="260"/>
      <c r="X17" s="261"/>
      <c r="Y17" s="263"/>
      <c r="Z17" s="264">
        <v>48</v>
      </c>
      <c r="AA17" s="264">
        <v>50</v>
      </c>
      <c r="AB17" s="75"/>
      <c r="AC17" s="182"/>
      <c r="AD17" s="182"/>
      <c r="AE17" s="79"/>
      <c r="AF17" s="80"/>
    </row>
    <row r="18" spans="1:33" ht="15.75" customHeight="1">
      <c r="A18" s="1"/>
      <c r="B18" s="420" t="s">
        <v>342</v>
      </c>
      <c r="C18" s="421"/>
      <c r="D18" s="265" t="s">
        <v>30</v>
      </c>
      <c r="E18" s="255">
        <v>0.25</v>
      </c>
      <c r="F18" s="256">
        <f t="shared" ref="F18:F24" si="0">$F$16*E18</f>
        <v>243660.97635000001</v>
      </c>
      <c r="G18" s="257">
        <f t="shared" ref="G18:G24" si="1">$G$16*E18</f>
        <v>415821.15</v>
      </c>
      <c r="H18" s="258"/>
      <c r="I18" s="259"/>
      <c r="J18" s="260"/>
      <c r="K18" s="260"/>
      <c r="L18" s="261"/>
      <c r="M18" s="262"/>
      <c r="N18" s="260"/>
      <c r="O18" s="260"/>
      <c r="P18" s="261"/>
      <c r="Q18" s="262"/>
      <c r="R18" s="260"/>
      <c r="S18" s="260"/>
      <c r="T18" s="261"/>
      <c r="U18" s="262"/>
      <c r="V18" s="260"/>
      <c r="W18" s="260"/>
      <c r="X18" s="261"/>
      <c r="Y18" s="263"/>
      <c r="Z18" s="264">
        <v>565</v>
      </c>
      <c r="AA18" s="264">
        <v>253</v>
      </c>
      <c r="AB18" s="75"/>
      <c r="AC18" s="182"/>
      <c r="AD18" s="182"/>
      <c r="AE18" s="79"/>
      <c r="AF18" s="80"/>
    </row>
    <row r="19" spans="1:33" ht="15.75" customHeight="1">
      <c r="A19" s="1"/>
      <c r="B19" s="420" t="s">
        <v>343</v>
      </c>
      <c r="C19" s="421"/>
      <c r="D19" s="265" t="s">
        <v>75</v>
      </c>
      <c r="E19" s="255">
        <v>0.05</v>
      </c>
      <c r="F19" s="256">
        <f t="shared" si="0"/>
        <v>48732.195270000004</v>
      </c>
      <c r="G19" s="257">
        <f t="shared" si="1"/>
        <v>83164.23000000001</v>
      </c>
      <c r="H19" s="258"/>
      <c r="I19" s="259"/>
      <c r="J19" s="260"/>
      <c r="K19" s="260"/>
      <c r="L19" s="261"/>
      <c r="M19" s="262"/>
      <c r="N19" s="260"/>
      <c r="O19" s="260"/>
      <c r="P19" s="261"/>
      <c r="Q19" s="262"/>
      <c r="R19" s="260"/>
      <c r="S19" s="260"/>
      <c r="T19" s="261"/>
      <c r="U19" s="262"/>
      <c r="V19" s="260"/>
      <c r="W19" s="260"/>
      <c r="X19" s="261"/>
      <c r="Y19" s="263"/>
      <c r="Z19" s="264">
        <v>54</v>
      </c>
      <c r="AA19" s="264">
        <v>34</v>
      </c>
      <c r="AB19" s="75"/>
      <c r="AC19" s="182"/>
      <c r="AD19" s="182"/>
      <c r="AE19" s="79"/>
      <c r="AF19" s="80"/>
    </row>
    <row r="20" spans="1:33" ht="15.75" customHeight="1">
      <c r="A20" s="1"/>
      <c r="B20" s="420" t="s">
        <v>209</v>
      </c>
      <c r="C20" s="421"/>
      <c r="D20" s="265" t="s">
        <v>55</v>
      </c>
      <c r="E20" s="255">
        <v>0.2</v>
      </c>
      <c r="F20" s="256">
        <f t="shared" si="0"/>
        <v>194928.78108000002</v>
      </c>
      <c r="G20" s="257">
        <f t="shared" si="1"/>
        <v>332656.92000000004</v>
      </c>
      <c r="H20" s="258"/>
      <c r="I20" s="259"/>
      <c r="J20" s="260"/>
      <c r="K20" s="260"/>
      <c r="L20" s="261"/>
      <c r="M20" s="262"/>
      <c r="N20" s="260"/>
      <c r="O20" s="260"/>
      <c r="P20" s="261"/>
      <c r="Q20" s="262"/>
      <c r="R20" s="260"/>
      <c r="S20" s="260"/>
      <c r="T20" s="261"/>
      <c r="U20" s="262"/>
      <c r="V20" s="260"/>
      <c r="W20" s="260"/>
      <c r="X20" s="261"/>
      <c r="Y20" s="263"/>
      <c r="Z20" s="264">
        <v>84</v>
      </c>
      <c r="AA20" s="264">
        <v>122</v>
      </c>
      <c r="AB20" s="75"/>
      <c r="AC20" s="182"/>
      <c r="AD20" s="182"/>
      <c r="AE20" s="79"/>
      <c r="AF20" s="80"/>
    </row>
    <row r="21" spans="1:33" ht="15.75" customHeight="1">
      <c r="A21" s="1"/>
      <c r="B21" s="420" t="s">
        <v>225</v>
      </c>
      <c r="C21" s="421"/>
      <c r="D21" s="265" t="s">
        <v>210</v>
      </c>
      <c r="E21" s="255">
        <v>0.15</v>
      </c>
      <c r="F21" s="256">
        <f t="shared" si="0"/>
        <v>146196.58580999999</v>
      </c>
      <c r="G21" s="257">
        <f t="shared" si="1"/>
        <v>249492.69</v>
      </c>
      <c r="H21" s="258"/>
      <c r="I21" s="259"/>
      <c r="J21" s="260"/>
      <c r="K21" s="260"/>
      <c r="L21" s="261"/>
      <c r="M21" s="262"/>
      <c r="N21" s="260"/>
      <c r="O21" s="260"/>
      <c r="P21" s="261"/>
      <c r="Q21" s="262"/>
      <c r="R21" s="260"/>
      <c r="S21" s="260"/>
      <c r="T21" s="261"/>
      <c r="U21" s="262"/>
      <c r="V21" s="260"/>
      <c r="W21" s="260"/>
      <c r="X21" s="261"/>
      <c r="Y21" s="263"/>
      <c r="Z21" s="264">
        <v>70</v>
      </c>
      <c r="AA21" s="264">
        <v>230</v>
      </c>
      <c r="AB21" s="75"/>
      <c r="AC21" s="182"/>
      <c r="AD21" s="182"/>
      <c r="AE21" s="79"/>
      <c r="AF21" s="80"/>
    </row>
    <row r="22" spans="1:33" ht="15.75" customHeight="1">
      <c r="A22" s="1"/>
      <c r="B22" s="420" t="s">
        <v>344</v>
      </c>
      <c r="C22" s="421"/>
      <c r="D22" s="265" t="s">
        <v>75</v>
      </c>
      <c r="E22" s="255">
        <v>0.15</v>
      </c>
      <c r="F22" s="256">
        <f t="shared" si="0"/>
        <v>146196.58580999999</v>
      </c>
      <c r="G22" s="257">
        <f t="shared" si="1"/>
        <v>249492.69</v>
      </c>
      <c r="H22" s="258"/>
      <c r="I22" s="259"/>
      <c r="J22" s="260"/>
      <c r="K22" s="260"/>
      <c r="L22" s="261"/>
      <c r="M22" s="262"/>
      <c r="N22" s="260"/>
      <c r="O22" s="260"/>
      <c r="P22" s="261"/>
      <c r="Q22" s="262"/>
      <c r="R22" s="260"/>
      <c r="S22" s="260"/>
      <c r="T22" s="261"/>
      <c r="U22" s="262"/>
      <c r="V22" s="260"/>
      <c r="W22" s="260"/>
      <c r="X22" s="261"/>
      <c r="Y22" s="263"/>
      <c r="Z22" s="264">
        <v>9</v>
      </c>
      <c r="AA22" s="264">
        <v>3</v>
      </c>
      <c r="AB22" s="75"/>
      <c r="AC22" s="182"/>
      <c r="AD22" s="182"/>
      <c r="AE22" s="79"/>
      <c r="AF22" s="80"/>
    </row>
    <row r="23" spans="1:33" ht="15.75" customHeight="1">
      <c r="A23" s="1"/>
      <c r="B23" s="420" t="s">
        <v>345</v>
      </c>
      <c r="C23" s="421"/>
      <c r="D23" s="265" t="s">
        <v>211</v>
      </c>
      <c r="E23" s="255">
        <v>0.02</v>
      </c>
      <c r="F23" s="256">
        <f t="shared" si="0"/>
        <v>19492.878108000001</v>
      </c>
      <c r="G23" s="257">
        <f t="shared" si="1"/>
        <v>33265.692000000003</v>
      </c>
      <c r="H23" s="258"/>
      <c r="I23" s="259"/>
      <c r="J23" s="260"/>
      <c r="K23" s="260"/>
      <c r="L23" s="261"/>
      <c r="M23" s="262"/>
      <c r="N23" s="260"/>
      <c r="O23" s="260"/>
      <c r="P23" s="261"/>
      <c r="Q23" s="262"/>
      <c r="R23" s="260"/>
      <c r="S23" s="260"/>
      <c r="T23" s="261"/>
      <c r="U23" s="262"/>
      <c r="V23" s="260"/>
      <c r="W23" s="260"/>
      <c r="X23" s="261"/>
      <c r="Y23" s="263"/>
      <c r="Z23" s="264">
        <v>9</v>
      </c>
      <c r="AA23" s="264">
        <v>23</v>
      </c>
      <c r="AB23" s="75"/>
      <c r="AC23" s="182"/>
      <c r="AD23" s="182"/>
      <c r="AE23" s="79"/>
      <c r="AF23" s="80"/>
    </row>
    <row r="24" spans="1:33" ht="14.25">
      <c r="A24" s="1"/>
      <c r="B24" s="420" t="s">
        <v>136</v>
      </c>
      <c r="C24" s="421"/>
      <c r="D24" s="265" t="s">
        <v>75</v>
      </c>
      <c r="E24" s="255">
        <v>0.03</v>
      </c>
      <c r="F24" s="256">
        <f t="shared" si="0"/>
        <v>29239.317161999999</v>
      </c>
      <c r="G24" s="257">
        <f t="shared" si="1"/>
        <v>49898.538</v>
      </c>
      <c r="H24" s="258"/>
      <c r="I24" s="259"/>
      <c r="J24" s="260"/>
      <c r="K24" s="260"/>
      <c r="L24" s="261"/>
      <c r="M24" s="262"/>
      <c r="N24" s="260"/>
      <c r="O24" s="260"/>
      <c r="P24" s="261"/>
      <c r="Q24" s="262"/>
      <c r="R24" s="260"/>
      <c r="S24" s="260"/>
      <c r="T24" s="261"/>
      <c r="U24" s="262"/>
      <c r="V24" s="260"/>
      <c r="W24" s="260"/>
      <c r="X24" s="261"/>
      <c r="Y24" s="263"/>
      <c r="Z24" s="264">
        <v>7</v>
      </c>
      <c r="AA24" s="264">
        <v>72</v>
      </c>
      <c r="AB24" s="75"/>
      <c r="AC24" s="182"/>
      <c r="AD24" s="182"/>
      <c r="AE24" s="79"/>
      <c r="AF24" s="80"/>
      <c r="AG24" s="118"/>
    </row>
    <row r="25" spans="1:33" ht="15.75">
      <c r="A25" s="1"/>
      <c r="B25" s="266"/>
      <c r="C25" s="266"/>
      <c r="D25" s="43"/>
      <c r="E25" s="44"/>
      <c r="F25" s="117"/>
      <c r="G25" s="117"/>
      <c r="H25" s="75"/>
      <c r="I25" s="76"/>
      <c r="J25" s="77"/>
      <c r="K25" s="77"/>
      <c r="L25" s="1"/>
      <c r="M25" s="78"/>
      <c r="N25" s="77"/>
      <c r="O25" s="77"/>
      <c r="P25" s="1"/>
      <c r="Q25" s="78"/>
      <c r="R25" s="77"/>
      <c r="S25" s="77"/>
      <c r="T25" s="1"/>
      <c r="U25" s="78"/>
      <c r="V25" s="77"/>
      <c r="W25" s="77"/>
      <c r="X25" s="1"/>
      <c r="Y25" s="79"/>
      <c r="Z25" s="56"/>
      <c r="AA25" s="56"/>
      <c r="AB25" s="75"/>
      <c r="AC25" s="79"/>
      <c r="AD25" s="79"/>
      <c r="AE25" s="79"/>
      <c r="AF25" s="80"/>
    </row>
    <row r="26" spans="1:33">
      <c r="F26" s="267"/>
    </row>
    <row r="35" spans="1:256" s="88" customFormat="1">
      <c r="A35" s="66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66"/>
      <c r="AO35" s="66"/>
      <c r="AP35" s="66"/>
      <c r="AQ35" s="66"/>
      <c r="AR35" s="66"/>
      <c r="AS35" s="66"/>
      <c r="AT35" s="66"/>
      <c r="AU35" s="66"/>
      <c r="AV35" s="66"/>
      <c r="AW35" s="66"/>
      <c r="AX35" s="66"/>
      <c r="AY35" s="66"/>
      <c r="AZ35" s="66"/>
      <c r="BA35" s="66"/>
      <c r="BB35" s="66"/>
      <c r="BC35" s="66"/>
      <c r="BD35" s="66"/>
      <c r="BE35" s="66"/>
      <c r="BF35" s="66"/>
      <c r="BG35" s="66"/>
      <c r="BH35" s="66"/>
      <c r="BI35" s="66"/>
      <c r="BJ35" s="66"/>
      <c r="BK35" s="66"/>
      <c r="BL35" s="66"/>
      <c r="BM35" s="66"/>
      <c r="BN35" s="66"/>
      <c r="BO35" s="66"/>
      <c r="BP35" s="66"/>
      <c r="BQ35" s="66"/>
      <c r="BR35" s="66"/>
      <c r="BS35" s="66"/>
      <c r="BT35" s="66"/>
      <c r="BU35" s="66"/>
      <c r="BV35" s="66"/>
      <c r="BW35" s="66"/>
      <c r="BX35" s="66"/>
      <c r="BY35" s="66"/>
      <c r="BZ35" s="66"/>
      <c r="CA35" s="66"/>
      <c r="CB35" s="66"/>
      <c r="CC35" s="66"/>
      <c r="CD35" s="66"/>
      <c r="CE35" s="66"/>
      <c r="CF35" s="66"/>
      <c r="CG35" s="66"/>
      <c r="CH35" s="66"/>
      <c r="CI35" s="66"/>
      <c r="CJ35" s="66"/>
      <c r="CK35" s="66"/>
      <c r="CL35" s="66"/>
      <c r="CM35" s="66"/>
      <c r="CN35" s="66"/>
      <c r="CO35" s="66"/>
      <c r="CP35" s="66"/>
      <c r="CQ35" s="66"/>
      <c r="CR35" s="66"/>
      <c r="CS35" s="66"/>
      <c r="CT35" s="66"/>
      <c r="CU35" s="66"/>
      <c r="CV35" s="66"/>
      <c r="CW35" s="66"/>
      <c r="CX35" s="66"/>
      <c r="CY35" s="66"/>
      <c r="CZ35" s="66"/>
      <c r="DA35" s="66"/>
      <c r="DB35" s="66"/>
      <c r="DC35" s="66"/>
      <c r="DD35" s="66"/>
      <c r="DE35" s="66"/>
      <c r="DF35" s="66"/>
      <c r="DG35" s="66"/>
      <c r="DH35" s="66"/>
      <c r="DI35" s="66"/>
      <c r="DJ35" s="66"/>
      <c r="DK35" s="66"/>
      <c r="DL35" s="66"/>
      <c r="DM35" s="66"/>
      <c r="DN35" s="66"/>
      <c r="DO35" s="66"/>
      <c r="DP35" s="66"/>
      <c r="DQ35" s="66"/>
      <c r="DR35" s="66"/>
      <c r="DS35" s="66"/>
      <c r="DT35" s="66"/>
      <c r="DU35" s="66"/>
      <c r="DV35" s="66"/>
      <c r="DW35" s="66"/>
      <c r="DX35" s="66"/>
      <c r="DY35" s="66"/>
      <c r="DZ35" s="66"/>
      <c r="EA35" s="66"/>
      <c r="EB35" s="66"/>
      <c r="EC35" s="66"/>
      <c r="ED35" s="66"/>
      <c r="EE35" s="66"/>
      <c r="EF35" s="66"/>
      <c r="EG35" s="66"/>
      <c r="EH35" s="66"/>
      <c r="EI35" s="66"/>
      <c r="EJ35" s="66"/>
      <c r="EK35" s="66"/>
      <c r="EL35" s="66"/>
      <c r="EM35" s="66"/>
      <c r="EN35" s="66"/>
      <c r="EO35" s="66"/>
      <c r="EP35" s="66"/>
      <c r="EQ35" s="66"/>
      <c r="ER35" s="66"/>
      <c r="ES35" s="66"/>
      <c r="ET35" s="66"/>
      <c r="EU35" s="66"/>
      <c r="EV35" s="66"/>
      <c r="EW35" s="66"/>
      <c r="EX35" s="66"/>
      <c r="EY35" s="66"/>
      <c r="EZ35" s="66"/>
      <c r="FA35" s="66"/>
      <c r="FB35" s="66"/>
      <c r="FC35" s="66"/>
      <c r="FD35" s="66"/>
      <c r="FE35" s="66"/>
      <c r="FF35" s="66"/>
      <c r="FG35" s="66"/>
      <c r="FH35" s="66"/>
      <c r="FI35" s="66"/>
      <c r="FJ35" s="66"/>
      <c r="FK35" s="66"/>
      <c r="FL35" s="66"/>
      <c r="FM35" s="66"/>
      <c r="FN35" s="66"/>
      <c r="FO35" s="66"/>
      <c r="FP35" s="66"/>
      <c r="FQ35" s="66"/>
      <c r="FR35" s="66"/>
      <c r="FS35" s="66"/>
      <c r="FT35" s="66"/>
      <c r="FU35" s="66"/>
      <c r="FV35" s="66"/>
      <c r="FW35" s="66"/>
      <c r="FX35" s="66"/>
      <c r="FY35" s="66"/>
      <c r="FZ35" s="66"/>
      <c r="GA35" s="66"/>
      <c r="GB35" s="66"/>
      <c r="GC35" s="66"/>
      <c r="GD35" s="66"/>
      <c r="GE35" s="66"/>
      <c r="GF35" s="66"/>
      <c r="GG35" s="66"/>
      <c r="GH35" s="66"/>
      <c r="GI35" s="66"/>
      <c r="GJ35" s="66"/>
      <c r="GK35" s="66"/>
      <c r="GL35" s="66"/>
      <c r="GM35" s="66"/>
      <c r="GN35" s="66"/>
      <c r="GO35" s="66"/>
      <c r="GP35" s="66"/>
      <c r="GQ35" s="66"/>
      <c r="GR35" s="66"/>
      <c r="GS35" s="66"/>
      <c r="GT35" s="66"/>
      <c r="GU35" s="66"/>
      <c r="GV35" s="66"/>
      <c r="GW35" s="66"/>
      <c r="GX35" s="66"/>
      <c r="GY35" s="66"/>
      <c r="GZ35" s="66"/>
      <c r="HA35" s="66"/>
      <c r="HB35" s="66"/>
      <c r="HC35" s="66"/>
      <c r="HD35" s="66"/>
      <c r="HE35" s="66"/>
      <c r="HF35" s="66"/>
      <c r="HG35" s="66"/>
      <c r="HH35" s="66"/>
      <c r="HI35" s="66"/>
      <c r="HJ35" s="66"/>
      <c r="HK35" s="66"/>
      <c r="HL35" s="66"/>
      <c r="HM35" s="66"/>
      <c r="HN35" s="66"/>
      <c r="HO35" s="66"/>
      <c r="HP35" s="66"/>
      <c r="HQ35" s="66"/>
      <c r="HR35" s="66"/>
      <c r="HS35" s="66"/>
      <c r="HT35" s="66"/>
      <c r="HU35" s="66"/>
      <c r="HV35" s="66"/>
      <c r="HW35" s="66"/>
      <c r="HX35" s="66"/>
      <c r="HY35" s="66"/>
      <c r="HZ35" s="66"/>
      <c r="IA35" s="66"/>
      <c r="IB35" s="66"/>
      <c r="IC35" s="66"/>
      <c r="ID35" s="66"/>
      <c r="IE35" s="66"/>
      <c r="IF35" s="66"/>
      <c r="IG35" s="66"/>
      <c r="IH35" s="66"/>
      <c r="II35" s="66"/>
      <c r="IJ35" s="66"/>
      <c r="IK35" s="66"/>
      <c r="IL35" s="66"/>
      <c r="IM35" s="66"/>
      <c r="IN35" s="66"/>
      <c r="IO35" s="66"/>
      <c r="IP35" s="66"/>
      <c r="IQ35" s="66"/>
      <c r="IR35" s="66"/>
      <c r="IS35" s="66"/>
      <c r="IT35" s="66"/>
      <c r="IU35" s="66"/>
      <c r="IV35" s="66"/>
    </row>
    <row r="36" spans="1:256" s="67" customFormat="1">
      <c r="A36" s="66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M36" s="66"/>
      <c r="AN36" s="66"/>
      <c r="AO36" s="66"/>
      <c r="AP36" s="66"/>
      <c r="AQ36" s="66"/>
      <c r="AR36" s="66"/>
      <c r="AS36" s="66"/>
      <c r="AT36" s="66"/>
      <c r="AU36" s="66"/>
      <c r="AV36" s="66"/>
      <c r="AW36" s="66"/>
      <c r="AX36" s="66"/>
      <c r="AY36" s="66"/>
      <c r="AZ36" s="66"/>
      <c r="BA36" s="66"/>
      <c r="BB36" s="66"/>
      <c r="BC36" s="66"/>
      <c r="BD36" s="66"/>
      <c r="BE36" s="66"/>
      <c r="BF36" s="66"/>
      <c r="BG36" s="66"/>
      <c r="BH36" s="66"/>
      <c r="BI36" s="66"/>
      <c r="BJ36" s="66"/>
      <c r="BK36" s="66"/>
      <c r="BL36" s="66"/>
      <c r="BM36" s="66"/>
      <c r="BN36" s="66"/>
      <c r="BO36" s="66"/>
      <c r="BP36" s="66"/>
      <c r="BQ36" s="66"/>
      <c r="BR36" s="66"/>
      <c r="BS36" s="66"/>
      <c r="BT36" s="66"/>
      <c r="BU36" s="66"/>
      <c r="BV36" s="66"/>
      <c r="BW36" s="66"/>
      <c r="BX36" s="66"/>
      <c r="BY36" s="66"/>
      <c r="BZ36" s="66"/>
      <c r="CA36" s="66"/>
      <c r="CB36" s="66"/>
      <c r="CC36" s="66"/>
      <c r="CD36" s="66"/>
      <c r="CE36" s="66"/>
      <c r="CF36" s="66"/>
      <c r="CG36" s="66"/>
      <c r="CH36" s="66"/>
      <c r="CI36" s="66"/>
      <c r="CJ36" s="66"/>
      <c r="CK36" s="66"/>
      <c r="CL36" s="66"/>
      <c r="CM36" s="66"/>
      <c r="CN36" s="66"/>
      <c r="CO36" s="66"/>
      <c r="CP36" s="66"/>
      <c r="CQ36" s="66"/>
      <c r="CR36" s="66"/>
      <c r="CS36" s="66"/>
      <c r="CT36" s="66"/>
      <c r="CU36" s="66"/>
      <c r="CV36" s="66"/>
      <c r="CW36" s="66"/>
      <c r="CX36" s="66"/>
      <c r="CY36" s="66"/>
      <c r="CZ36" s="66"/>
      <c r="DA36" s="66"/>
      <c r="DB36" s="66"/>
      <c r="DC36" s="66"/>
      <c r="DD36" s="66"/>
      <c r="DE36" s="66"/>
      <c r="DF36" s="66"/>
      <c r="DG36" s="66"/>
      <c r="DH36" s="66"/>
      <c r="DI36" s="66"/>
      <c r="DJ36" s="66"/>
      <c r="DK36" s="66"/>
      <c r="DL36" s="66"/>
      <c r="DM36" s="66"/>
      <c r="DN36" s="66"/>
      <c r="DO36" s="66"/>
      <c r="DP36" s="66"/>
      <c r="DQ36" s="66"/>
      <c r="DR36" s="66"/>
      <c r="DS36" s="66"/>
      <c r="DT36" s="66"/>
      <c r="DU36" s="66"/>
      <c r="DV36" s="66"/>
      <c r="DW36" s="66"/>
      <c r="DX36" s="66"/>
      <c r="DY36" s="66"/>
      <c r="DZ36" s="66"/>
      <c r="EA36" s="66"/>
      <c r="EB36" s="66"/>
      <c r="EC36" s="66"/>
      <c r="ED36" s="66"/>
      <c r="EE36" s="66"/>
      <c r="EF36" s="66"/>
      <c r="EG36" s="66"/>
      <c r="EH36" s="66"/>
      <c r="EI36" s="66"/>
      <c r="EJ36" s="66"/>
      <c r="EK36" s="66"/>
      <c r="EL36" s="66"/>
      <c r="EM36" s="66"/>
      <c r="EN36" s="66"/>
      <c r="EO36" s="66"/>
      <c r="EP36" s="66"/>
      <c r="EQ36" s="66"/>
      <c r="ER36" s="66"/>
      <c r="ES36" s="66"/>
      <c r="ET36" s="66"/>
      <c r="EU36" s="66"/>
      <c r="EV36" s="66"/>
      <c r="EW36" s="66"/>
      <c r="EX36" s="66"/>
      <c r="EY36" s="66"/>
      <c r="EZ36" s="66"/>
      <c r="FA36" s="66"/>
      <c r="FB36" s="66"/>
      <c r="FC36" s="66"/>
      <c r="FD36" s="66"/>
      <c r="FE36" s="66"/>
      <c r="FF36" s="66"/>
      <c r="FG36" s="66"/>
      <c r="FH36" s="66"/>
      <c r="FI36" s="66"/>
      <c r="FJ36" s="66"/>
      <c r="FK36" s="66"/>
      <c r="FL36" s="66"/>
      <c r="FM36" s="66"/>
      <c r="FN36" s="66"/>
      <c r="FO36" s="66"/>
      <c r="FP36" s="66"/>
      <c r="FQ36" s="66"/>
      <c r="FR36" s="66"/>
      <c r="FS36" s="66"/>
      <c r="FT36" s="66"/>
      <c r="FU36" s="66"/>
      <c r="FV36" s="66"/>
      <c r="FW36" s="66"/>
      <c r="FX36" s="66"/>
      <c r="FY36" s="66"/>
      <c r="FZ36" s="66"/>
      <c r="GA36" s="66"/>
      <c r="GB36" s="66"/>
      <c r="GC36" s="66"/>
      <c r="GD36" s="66"/>
      <c r="GE36" s="66"/>
      <c r="GF36" s="66"/>
      <c r="GG36" s="66"/>
      <c r="GH36" s="66"/>
      <c r="GI36" s="66"/>
      <c r="GJ36" s="66"/>
      <c r="GK36" s="66"/>
      <c r="GL36" s="66"/>
      <c r="GM36" s="66"/>
      <c r="GN36" s="66"/>
      <c r="GO36" s="66"/>
      <c r="GP36" s="66"/>
      <c r="GQ36" s="66"/>
      <c r="GR36" s="66"/>
      <c r="GS36" s="66"/>
      <c r="GT36" s="66"/>
      <c r="GU36" s="66"/>
      <c r="GV36" s="66"/>
      <c r="GW36" s="66"/>
      <c r="GX36" s="66"/>
      <c r="GY36" s="66"/>
      <c r="GZ36" s="66"/>
      <c r="HA36" s="66"/>
      <c r="HB36" s="66"/>
      <c r="HC36" s="66"/>
      <c r="HD36" s="66"/>
      <c r="HE36" s="66"/>
      <c r="HF36" s="66"/>
      <c r="HG36" s="66"/>
      <c r="HH36" s="66"/>
      <c r="HI36" s="66"/>
      <c r="HJ36" s="66"/>
      <c r="HK36" s="66"/>
      <c r="HL36" s="66"/>
      <c r="HM36" s="66"/>
      <c r="HN36" s="66"/>
      <c r="HO36" s="66"/>
      <c r="HP36" s="66"/>
      <c r="HQ36" s="66"/>
      <c r="HR36" s="66"/>
      <c r="HS36" s="66"/>
      <c r="HT36" s="66"/>
      <c r="HU36" s="66"/>
      <c r="HV36" s="66"/>
      <c r="HW36" s="66"/>
      <c r="HX36" s="66"/>
      <c r="HY36" s="66"/>
      <c r="HZ36" s="66"/>
      <c r="IA36" s="66"/>
      <c r="IB36" s="66"/>
      <c r="IC36" s="66"/>
      <c r="ID36" s="66"/>
      <c r="IE36" s="66"/>
      <c r="IF36" s="66"/>
      <c r="IG36" s="66"/>
      <c r="IH36" s="66"/>
      <c r="II36" s="66"/>
      <c r="IJ36" s="66"/>
      <c r="IK36" s="66"/>
      <c r="IL36" s="66"/>
      <c r="IM36" s="66"/>
      <c r="IN36" s="66"/>
      <c r="IO36" s="66"/>
      <c r="IP36" s="66"/>
      <c r="IQ36" s="66"/>
      <c r="IR36" s="66"/>
      <c r="IS36" s="66"/>
      <c r="IT36" s="66"/>
      <c r="IU36" s="66"/>
      <c r="IV36" s="66"/>
    </row>
    <row r="37" spans="1:256" s="69" customFormat="1">
      <c r="A37" s="66"/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66"/>
      <c r="AO37" s="66"/>
      <c r="AP37" s="66"/>
      <c r="AQ37" s="66"/>
      <c r="AR37" s="66"/>
      <c r="AS37" s="66"/>
      <c r="AT37" s="66"/>
      <c r="AU37" s="66"/>
      <c r="AV37" s="66"/>
      <c r="AW37" s="66"/>
      <c r="AX37" s="66"/>
      <c r="AY37" s="66"/>
      <c r="AZ37" s="66"/>
      <c r="BA37" s="66"/>
      <c r="BB37" s="66"/>
      <c r="BC37" s="66"/>
      <c r="BD37" s="66"/>
      <c r="BE37" s="66"/>
      <c r="BF37" s="66"/>
      <c r="BG37" s="66"/>
      <c r="BH37" s="66"/>
      <c r="BI37" s="66"/>
      <c r="BJ37" s="66"/>
      <c r="BK37" s="66"/>
      <c r="BL37" s="66"/>
      <c r="BM37" s="66"/>
      <c r="BN37" s="66"/>
      <c r="BO37" s="66"/>
      <c r="BP37" s="66"/>
      <c r="BQ37" s="66"/>
      <c r="BR37" s="66"/>
      <c r="BS37" s="66"/>
      <c r="BT37" s="66"/>
      <c r="BU37" s="66"/>
      <c r="BV37" s="66"/>
      <c r="BW37" s="66"/>
      <c r="BX37" s="66"/>
      <c r="BY37" s="66"/>
      <c r="BZ37" s="66"/>
      <c r="CA37" s="66"/>
      <c r="CB37" s="66"/>
      <c r="CC37" s="66"/>
      <c r="CD37" s="66"/>
      <c r="CE37" s="66"/>
      <c r="CF37" s="66"/>
      <c r="CG37" s="66"/>
      <c r="CH37" s="66"/>
      <c r="CI37" s="66"/>
      <c r="CJ37" s="66"/>
      <c r="CK37" s="66"/>
      <c r="CL37" s="66"/>
      <c r="CM37" s="66"/>
      <c r="CN37" s="66"/>
      <c r="CO37" s="66"/>
      <c r="CP37" s="66"/>
      <c r="CQ37" s="66"/>
      <c r="CR37" s="66"/>
      <c r="CS37" s="66"/>
      <c r="CT37" s="66"/>
      <c r="CU37" s="66"/>
      <c r="CV37" s="66"/>
      <c r="CW37" s="66"/>
      <c r="CX37" s="66"/>
      <c r="CY37" s="66"/>
      <c r="CZ37" s="66"/>
      <c r="DA37" s="66"/>
      <c r="DB37" s="66"/>
      <c r="DC37" s="66"/>
      <c r="DD37" s="66"/>
      <c r="DE37" s="66"/>
      <c r="DF37" s="66"/>
      <c r="DG37" s="66"/>
      <c r="DH37" s="66"/>
      <c r="DI37" s="66"/>
      <c r="DJ37" s="66"/>
      <c r="DK37" s="66"/>
      <c r="DL37" s="66"/>
      <c r="DM37" s="66"/>
      <c r="DN37" s="66"/>
      <c r="DO37" s="66"/>
      <c r="DP37" s="66"/>
      <c r="DQ37" s="66"/>
      <c r="DR37" s="66"/>
      <c r="DS37" s="66"/>
      <c r="DT37" s="66"/>
      <c r="DU37" s="66"/>
      <c r="DV37" s="66"/>
      <c r="DW37" s="66"/>
      <c r="DX37" s="66"/>
      <c r="DY37" s="66"/>
      <c r="DZ37" s="66"/>
      <c r="EA37" s="66"/>
      <c r="EB37" s="66"/>
      <c r="EC37" s="66"/>
      <c r="ED37" s="66"/>
      <c r="EE37" s="66"/>
      <c r="EF37" s="66"/>
      <c r="EG37" s="66"/>
      <c r="EH37" s="66"/>
      <c r="EI37" s="66"/>
      <c r="EJ37" s="66"/>
      <c r="EK37" s="66"/>
      <c r="EL37" s="66"/>
      <c r="EM37" s="66"/>
      <c r="EN37" s="66"/>
      <c r="EO37" s="66"/>
      <c r="EP37" s="66"/>
      <c r="EQ37" s="66"/>
      <c r="ER37" s="66"/>
      <c r="ES37" s="66"/>
      <c r="ET37" s="66"/>
      <c r="EU37" s="66"/>
      <c r="EV37" s="66"/>
      <c r="EW37" s="66"/>
      <c r="EX37" s="66"/>
      <c r="EY37" s="66"/>
      <c r="EZ37" s="66"/>
      <c r="FA37" s="66"/>
      <c r="FB37" s="66"/>
      <c r="FC37" s="66"/>
      <c r="FD37" s="66"/>
      <c r="FE37" s="66"/>
      <c r="FF37" s="66"/>
      <c r="FG37" s="66"/>
      <c r="FH37" s="66"/>
      <c r="FI37" s="66"/>
      <c r="FJ37" s="66"/>
      <c r="FK37" s="66"/>
      <c r="FL37" s="66"/>
      <c r="FM37" s="66"/>
      <c r="FN37" s="66"/>
      <c r="FO37" s="66"/>
      <c r="FP37" s="66"/>
      <c r="FQ37" s="66"/>
      <c r="FR37" s="66"/>
      <c r="FS37" s="66"/>
      <c r="FT37" s="66"/>
      <c r="FU37" s="66"/>
      <c r="FV37" s="66"/>
      <c r="FW37" s="66"/>
      <c r="FX37" s="66"/>
      <c r="FY37" s="66"/>
      <c r="FZ37" s="66"/>
      <c r="GA37" s="66"/>
      <c r="GB37" s="66"/>
      <c r="GC37" s="66"/>
      <c r="GD37" s="66"/>
      <c r="GE37" s="66"/>
      <c r="GF37" s="66"/>
      <c r="GG37" s="66"/>
      <c r="GH37" s="66"/>
      <c r="GI37" s="66"/>
      <c r="GJ37" s="66"/>
      <c r="GK37" s="66"/>
      <c r="GL37" s="66"/>
      <c r="GM37" s="66"/>
      <c r="GN37" s="66"/>
      <c r="GO37" s="66"/>
      <c r="GP37" s="66"/>
      <c r="GQ37" s="66"/>
      <c r="GR37" s="66"/>
      <c r="GS37" s="66"/>
      <c r="GT37" s="66"/>
      <c r="GU37" s="66"/>
      <c r="GV37" s="66"/>
      <c r="GW37" s="66"/>
      <c r="GX37" s="66"/>
      <c r="GY37" s="66"/>
      <c r="GZ37" s="66"/>
      <c r="HA37" s="66"/>
      <c r="HB37" s="66"/>
      <c r="HC37" s="66"/>
      <c r="HD37" s="66"/>
      <c r="HE37" s="66"/>
      <c r="HF37" s="66"/>
      <c r="HG37" s="66"/>
      <c r="HH37" s="66"/>
      <c r="HI37" s="66"/>
      <c r="HJ37" s="66"/>
      <c r="HK37" s="66"/>
      <c r="HL37" s="66"/>
      <c r="HM37" s="66"/>
      <c r="HN37" s="66"/>
      <c r="HO37" s="66"/>
      <c r="HP37" s="66"/>
      <c r="HQ37" s="66"/>
      <c r="HR37" s="66"/>
      <c r="HS37" s="66"/>
      <c r="HT37" s="66"/>
      <c r="HU37" s="66"/>
      <c r="HV37" s="66"/>
      <c r="HW37" s="66"/>
      <c r="HX37" s="66"/>
      <c r="HY37" s="66"/>
      <c r="HZ37" s="66"/>
      <c r="IA37" s="66"/>
      <c r="IB37" s="66"/>
      <c r="IC37" s="66"/>
      <c r="ID37" s="66"/>
      <c r="IE37" s="66"/>
      <c r="IF37" s="66"/>
      <c r="IG37" s="66"/>
      <c r="IH37" s="66"/>
      <c r="II37" s="66"/>
      <c r="IJ37" s="66"/>
      <c r="IK37" s="66"/>
      <c r="IL37" s="66"/>
      <c r="IM37" s="66"/>
      <c r="IN37" s="66"/>
      <c r="IO37" s="66"/>
      <c r="IP37" s="66"/>
      <c r="IQ37" s="66"/>
      <c r="IR37" s="66"/>
      <c r="IS37" s="66"/>
      <c r="IT37" s="66"/>
      <c r="IU37" s="66"/>
      <c r="IV37" s="66"/>
    </row>
    <row r="38" spans="1:256" s="69" customFormat="1">
      <c r="A38" s="66"/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  <c r="AK38" s="66"/>
      <c r="AL38" s="66"/>
      <c r="AM38" s="66"/>
      <c r="AN38" s="66"/>
      <c r="AO38" s="66"/>
      <c r="AP38" s="66"/>
      <c r="AQ38" s="66"/>
      <c r="AR38" s="66"/>
      <c r="AS38" s="66"/>
      <c r="AT38" s="66"/>
      <c r="AU38" s="66"/>
      <c r="AV38" s="66"/>
      <c r="AW38" s="66"/>
      <c r="AX38" s="66"/>
      <c r="AY38" s="66"/>
      <c r="AZ38" s="66"/>
      <c r="BA38" s="66"/>
      <c r="BB38" s="66"/>
      <c r="BC38" s="66"/>
      <c r="BD38" s="66"/>
      <c r="BE38" s="66"/>
      <c r="BF38" s="66"/>
      <c r="BG38" s="66"/>
      <c r="BH38" s="66"/>
      <c r="BI38" s="66"/>
      <c r="BJ38" s="66"/>
      <c r="BK38" s="66"/>
      <c r="BL38" s="66"/>
      <c r="BM38" s="66"/>
      <c r="BN38" s="66"/>
      <c r="BO38" s="66"/>
      <c r="BP38" s="66"/>
      <c r="BQ38" s="66"/>
      <c r="BR38" s="66"/>
      <c r="BS38" s="66"/>
      <c r="BT38" s="66"/>
      <c r="BU38" s="66"/>
      <c r="BV38" s="66"/>
      <c r="BW38" s="66"/>
      <c r="BX38" s="66"/>
      <c r="BY38" s="66"/>
      <c r="BZ38" s="66"/>
      <c r="CA38" s="66"/>
      <c r="CB38" s="66"/>
      <c r="CC38" s="66"/>
      <c r="CD38" s="66"/>
      <c r="CE38" s="66"/>
      <c r="CF38" s="66"/>
      <c r="CG38" s="66"/>
      <c r="CH38" s="66"/>
      <c r="CI38" s="66"/>
      <c r="CJ38" s="66"/>
      <c r="CK38" s="66"/>
      <c r="CL38" s="66"/>
      <c r="CM38" s="66"/>
      <c r="CN38" s="66"/>
      <c r="CO38" s="66"/>
      <c r="CP38" s="66"/>
      <c r="CQ38" s="66"/>
      <c r="CR38" s="66"/>
      <c r="CS38" s="66"/>
      <c r="CT38" s="66"/>
      <c r="CU38" s="66"/>
      <c r="CV38" s="66"/>
      <c r="CW38" s="66"/>
      <c r="CX38" s="66"/>
      <c r="CY38" s="66"/>
      <c r="CZ38" s="66"/>
      <c r="DA38" s="66"/>
      <c r="DB38" s="66"/>
      <c r="DC38" s="66"/>
      <c r="DD38" s="66"/>
      <c r="DE38" s="66"/>
      <c r="DF38" s="66"/>
      <c r="DG38" s="66"/>
      <c r="DH38" s="66"/>
      <c r="DI38" s="66"/>
      <c r="DJ38" s="66"/>
      <c r="DK38" s="66"/>
      <c r="DL38" s="66"/>
      <c r="DM38" s="66"/>
      <c r="DN38" s="66"/>
      <c r="DO38" s="66"/>
      <c r="DP38" s="66"/>
      <c r="DQ38" s="66"/>
      <c r="DR38" s="66"/>
      <c r="DS38" s="66"/>
      <c r="DT38" s="66"/>
      <c r="DU38" s="66"/>
      <c r="DV38" s="66"/>
      <c r="DW38" s="66"/>
      <c r="DX38" s="66"/>
      <c r="DY38" s="66"/>
      <c r="DZ38" s="66"/>
      <c r="EA38" s="66"/>
      <c r="EB38" s="66"/>
      <c r="EC38" s="66"/>
      <c r="ED38" s="66"/>
      <c r="EE38" s="66"/>
      <c r="EF38" s="66"/>
      <c r="EG38" s="66"/>
      <c r="EH38" s="66"/>
      <c r="EI38" s="66"/>
      <c r="EJ38" s="66"/>
      <c r="EK38" s="66"/>
      <c r="EL38" s="66"/>
      <c r="EM38" s="66"/>
      <c r="EN38" s="66"/>
      <c r="EO38" s="66"/>
      <c r="EP38" s="66"/>
      <c r="EQ38" s="66"/>
      <c r="ER38" s="66"/>
      <c r="ES38" s="66"/>
      <c r="ET38" s="66"/>
      <c r="EU38" s="66"/>
      <c r="EV38" s="66"/>
      <c r="EW38" s="66"/>
      <c r="EX38" s="66"/>
      <c r="EY38" s="66"/>
      <c r="EZ38" s="66"/>
      <c r="FA38" s="66"/>
      <c r="FB38" s="66"/>
      <c r="FC38" s="66"/>
      <c r="FD38" s="66"/>
      <c r="FE38" s="66"/>
      <c r="FF38" s="66"/>
      <c r="FG38" s="66"/>
      <c r="FH38" s="66"/>
      <c r="FI38" s="66"/>
      <c r="FJ38" s="66"/>
      <c r="FK38" s="66"/>
      <c r="FL38" s="66"/>
      <c r="FM38" s="66"/>
      <c r="FN38" s="66"/>
      <c r="FO38" s="66"/>
      <c r="FP38" s="66"/>
      <c r="FQ38" s="66"/>
      <c r="FR38" s="66"/>
      <c r="FS38" s="66"/>
      <c r="FT38" s="66"/>
      <c r="FU38" s="66"/>
      <c r="FV38" s="66"/>
      <c r="FW38" s="66"/>
      <c r="FX38" s="66"/>
      <c r="FY38" s="66"/>
      <c r="FZ38" s="66"/>
      <c r="GA38" s="66"/>
      <c r="GB38" s="66"/>
      <c r="GC38" s="66"/>
      <c r="GD38" s="66"/>
      <c r="GE38" s="66"/>
      <c r="GF38" s="66"/>
      <c r="GG38" s="66"/>
      <c r="GH38" s="66"/>
      <c r="GI38" s="66"/>
      <c r="GJ38" s="66"/>
      <c r="GK38" s="66"/>
      <c r="GL38" s="66"/>
      <c r="GM38" s="66"/>
      <c r="GN38" s="66"/>
      <c r="GO38" s="66"/>
      <c r="GP38" s="66"/>
      <c r="GQ38" s="66"/>
      <c r="GR38" s="66"/>
      <c r="GS38" s="66"/>
      <c r="GT38" s="66"/>
      <c r="GU38" s="66"/>
      <c r="GV38" s="66"/>
      <c r="GW38" s="66"/>
      <c r="GX38" s="66"/>
      <c r="GY38" s="66"/>
      <c r="GZ38" s="66"/>
      <c r="HA38" s="66"/>
      <c r="HB38" s="66"/>
      <c r="HC38" s="66"/>
      <c r="HD38" s="66"/>
      <c r="HE38" s="66"/>
      <c r="HF38" s="66"/>
      <c r="HG38" s="66"/>
      <c r="HH38" s="66"/>
      <c r="HI38" s="66"/>
      <c r="HJ38" s="66"/>
      <c r="HK38" s="66"/>
      <c r="HL38" s="66"/>
      <c r="HM38" s="66"/>
      <c r="HN38" s="66"/>
      <c r="HO38" s="66"/>
      <c r="HP38" s="66"/>
      <c r="HQ38" s="66"/>
      <c r="HR38" s="66"/>
      <c r="HS38" s="66"/>
      <c r="HT38" s="66"/>
      <c r="HU38" s="66"/>
      <c r="HV38" s="66"/>
      <c r="HW38" s="66"/>
      <c r="HX38" s="66"/>
      <c r="HY38" s="66"/>
      <c r="HZ38" s="66"/>
      <c r="IA38" s="66"/>
      <c r="IB38" s="66"/>
      <c r="IC38" s="66"/>
      <c r="ID38" s="66"/>
      <c r="IE38" s="66"/>
      <c r="IF38" s="66"/>
      <c r="IG38" s="66"/>
      <c r="IH38" s="66"/>
      <c r="II38" s="66"/>
      <c r="IJ38" s="66"/>
      <c r="IK38" s="66"/>
      <c r="IL38" s="66"/>
      <c r="IM38" s="66"/>
      <c r="IN38" s="66"/>
      <c r="IO38" s="66"/>
      <c r="IP38" s="66"/>
      <c r="IQ38" s="66"/>
      <c r="IR38" s="66"/>
      <c r="IS38" s="66"/>
      <c r="IT38" s="66"/>
      <c r="IU38" s="66"/>
      <c r="IV38" s="66"/>
    </row>
    <row r="39" spans="1:256">
      <c r="AG39" s="88"/>
      <c r="AH39" s="88"/>
      <c r="AI39" s="88"/>
      <c r="AJ39" s="88"/>
      <c r="AK39" s="88"/>
      <c r="AL39" s="88"/>
      <c r="AM39" s="88"/>
      <c r="AN39" s="88"/>
      <c r="AO39" s="88"/>
      <c r="AP39" s="88"/>
      <c r="AQ39" s="88"/>
      <c r="AR39" s="88"/>
      <c r="AS39" s="88"/>
      <c r="AT39" s="88"/>
      <c r="AU39" s="88"/>
      <c r="AV39" s="88"/>
      <c r="AW39" s="88"/>
      <c r="AX39" s="88"/>
      <c r="AY39" s="88"/>
      <c r="AZ39" s="88"/>
      <c r="BA39" s="88"/>
      <c r="BB39" s="88"/>
      <c r="BC39" s="88"/>
      <c r="BD39" s="88"/>
      <c r="BE39" s="88"/>
      <c r="BF39" s="88"/>
      <c r="BG39" s="88"/>
      <c r="BH39" s="88"/>
      <c r="BI39" s="88"/>
      <c r="BJ39" s="88"/>
      <c r="BK39" s="88"/>
      <c r="BL39" s="88"/>
      <c r="BM39" s="88"/>
      <c r="BN39" s="88"/>
      <c r="BO39" s="88"/>
      <c r="BP39" s="88"/>
      <c r="BQ39" s="88"/>
      <c r="BR39" s="88"/>
      <c r="BS39" s="88"/>
      <c r="BT39" s="88"/>
      <c r="BU39" s="88"/>
      <c r="BV39" s="88"/>
      <c r="BW39" s="88"/>
      <c r="BX39" s="88"/>
      <c r="BY39" s="88"/>
      <c r="BZ39" s="88"/>
      <c r="CA39" s="88"/>
      <c r="CB39" s="88"/>
      <c r="CC39" s="88"/>
      <c r="CD39" s="88"/>
      <c r="CE39" s="88"/>
      <c r="CF39" s="88"/>
      <c r="CG39" s="88"/>
      <c r="CH39" s="88"/>
      <c r="CI39" s="88"/>
      <c r="CJ39" s="88"/>
      <c r="CK39" s="88"/>
      <c r="CL39" s="88"/>
      <c r="CM39" s="88"/>
      <c r="CN39" s="88"/>
      <c r="CO39" s="88"/>
      <c r="CP39" s="88"/>
      <c r="CQ39" s="88"/>
      <c r="CR39" s="88"/>
      <c r="CS39" s="88"/>
      <c r="CT39" s="88"/>
      <c r="CU39" s="88"/>
      <c r="CV39" s="88"/>
      <c r="CW39" s="88"/>
      <c r="CX39" s="88"/>
      <c r="CY39" s="88"/>
      <c r="CZ39" s="88"/>
      <c r="DA39" s="88"/>
      <c r="DB39" s="88"/>
      <c r="DC39" s="88"/>
      <c r="DD39" s="88"/>
      <c r="DE39" s="88"/>
      <c r="DF39" s="88"/>
      <c r="DG39" s="88"/>
      <c r="DH39" s="88"/>
      <c r="DI39" s="88"/>
      <c r="DJ39" s="88"/>
      <c r="DK39" s="88"/>
      <c r="DL39" s="88"/>
      <c r="DM39" s="88"/>
      <c r="DN39" s="88"/>
      <c r="DO39" s="88"/>
      <c r="DP39" s="88"/>
      <c r="DQ39" s="88"/>
      <c r="DR39" s="88"/>
      <c r="DS39" s="88"/>
      <c r="DT39" s="88"/>
      <c r="DU39" s="88"/>
      <c r="DV39" s="88"/>
      <c r="DW39" s="88"/>
      <c r="DX39" s="88"/>
      <c r="DY39" s="88"/>
      <c r="DZ39" s="88"/>
      <c r="EA39" s="88"/>
      <c r="EB39" s="88"/>
      <c r="EC39" s="88"/>
      <c r="ED39" s="88"/>
      <c r="EE39" s="88"/>
      <c r="EF39" s="88"/>
      <c r="EG39" s="88"/>
      <c r="EH39" s="88"/>
      <c r="EI39" s="88"/>
      <c r="EJ39" s="88"/>
      <c r="EK39" s="88"/>
      <c r="EL39" s="88"/>
      <c r="EM39" s="88"/>
      <c r="EN39" s="88"/>
      <c r="EO39" s="88"/>
      <c r="EP39" s="88"/>
      <c r="EQ39" s="88"/>
      <c r="ER39" s="88"/>
      <c r="ES39" s="88"/>
      <c r="ET39" s="88"/>
      <c r="EU39" s="88"/>
      <c r="EV39" s="88"/>
      <c r="EW39" s="88"/>
      <c r="EX39" s="88"/>
      <c r="EY39" s="88"/>
      <c r="EZ39" s="88"/>
      <c r="FA39" s="88"/>
      <c r="FB39" s="88"/>
      <c r="FC39" s="88"/>
      <c r="FD39" s="88"/>
      <c r="FE39" s="88"/>
      <c r="FF39" s="88"/>
      <c r="FG39" s="88"/>
      <c r="FH39" s="88"/>
      <c r="FI39" s="88"/>
      <c r="FJ39" s="88"/>
      <c r="FK39" s="88"/>
      <c r="FL39" s="88"/>
      <c r="FM39" s="88"/>
      <c r="FN39" s="88"/>
      <c r="FO39" s="88"/>
      <c r="FP39" s="88"/>
      <c r="FQ39" s="88"/>
      <c r="FR39" s="88"/>
      <c r="FS39" s="88"/>
      <c r="FT39" s="88"/>
      <c r="FU39" s="88"/>
      <c r="FV39" s="88"/>
      <c r="FW39" s="88"/>
      <c r="FX39" s="88"/>
      <c r="FY39" s="88"/>
      <c r="FZ39" s="88"/>
      <c r="GA39" s="88"/>
      <c r="GB39" s="88"/>
      <c r="GC39" s="88"/>
      <c r="GD39" s="88"/>
      <c r="GE39" s="88"/>
      <c r="GF39" s="88"/>
      <c r="GG39" s="88"/>
      <c r="GH39" s="88"/>
      <c r="GI39" s="88"/>
      <c r="GJ39" s="88"/>
      <c r="GK39" s="88"/>
      <c r="GL39" s="88"/>
      <c r="GM39" s="88"/>
      <c r="GN39" s="88"/>
      <c r="GO39" s="88"/>
      <c r="GP39" s="88"/>
      <c r="GQ39" s="88"/>
      <c r="GR39" s="88"/>
      <c r="GS39" s="88"/>
      <c r="GT39" s="88"/>
      <c r="GU39" s="88"/>
      <c r="GV39" s="88"/>
      <c r="GW39" s="88"/>
      <c r="GX39" s="88"/>
      <c r="GY39" s="88"/>
      <c r="GZ39" s="88"/>
      <c r="HA39" s="88"/>
      <c r="HB39" s="88"/>
      <c r="HC39" s="88"/>
      <c r="HD39" s="88"/>
      <c r="HE39" s="88"/>
      <c r="HF39" s="88"/>
      <c r="HG39" s="88"/>
      <c r="HH39" s="88"/>
      <c r="HI39" s="88"/>
      <c r="HJ39" s="88"/>
      <c r="HK39" s="88"/>
      <c r="HL39" s="88"/>
      <c r="HM39" s="88"/>
      <c r="HN39" s="88"/>
      <c r="HO39" s="88"/>
      <c r="HP39" s="88"/>
      <c r="HQ39" s="88"/>
      <c r="HR39" s="88"/>
      <c r="HS39" s="88"/>
      <c r="HT39" s="88"/>
      <c r="HU39" s="88"/>
      <c r="HV39" s="88"/>
      <c r="HW39" s="88"/>
      <c r="HX39" s="88"/>
      <c r="HY39" s="88"/>
      <c r="HZ39" s="88"/>
      <c r="IA39" s="88"/>
      <c r="IB39" s="88"/>
      <c r="IC39" s="88"/>
      <c r="ID39" s="88"/>
      <c r="IE39" s="88"/>
      <c r="IF39" s="88"/>
      <c r="IG39" s="88"/>
      <c r="IH39" s="88"/>
      <c r="II39" s="88"/>
      <c r="IJ39" s="88"/>
      <c r="IK39" s="88"/>
      <c r="IL39" s="88"/>
      <c r="IM39" s="88"/>
      <c r="IN39" s="88"/>
      <c r="IO39" s="88"/>
      <c r="IP39" s="88"/>
      <c r="IQ39" s="88"/>
      <c r="IR39" s="88"/>
      <c r="IS39" s="88"/>
      <c r="IT39" s="88"/>
      <c r="IU39" s="88"/>
      <c r="IV39" s="88"/>
    </row>
    <row r="40" spans="1:256"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/>
      <c r="BH40" s="67"/>
      <c r="BI40" s="67"/>
      <c r="BJ40" s="67"/>
      <c r="BK40" s="67"/>
      <c r="BL40" s="67"/>
      <c r="BM40" s="67"/>
      <c r="BN40" s="67"/>
      <c r="BO40" s="67"/>
      <c r="BP40" s="67"/>
      <c r="BQ40" s="67"/>
      <c r="BR40" s="67"/>
      <c r="BS40" s="67"/>
      <c r="BT40" s="67"/>
      <c r="BU40" s="67"/>
      <c r="BV40" s="67"/>
      <c r="BW40" s="67"/>
      <c r="BX40" s="67"/>
      <c r="BY40" s="67"/>
      <c r="BZ40" s="67"/>
      <c r="CA40" s="67"/>
      <c r="CB40" s="67"/>
      <c r="CC40" s="67"/>
      <c r="CD40" s="67"/>
      <c r="CE40" s="67"/>
      <c r="CF40" s="67"/>
      <c r="CG40" s="67"/>
      <c r="CH40" s="67"/>
      <c r="CI40" s="67"/>
      <c r="CJ40" s="67"/>
      <c r="CK40" s="67"/>
      <c r="CL40" s="67"/>
      <c r="CM40" s="67"/>
      <c r="CN40" s="67"/>
      <c r="CO40" s="67"/>
      <c r="CP40" s="67"/>
      <c r="CQ40" s="67"/>
      <c r="CR40" s="67"/>
      <c r="CS40" s="67"/>
      <c r="CT40" s="67"/>
      <c r="CU40" s="67"/>
      <c r="CV40" s="67"/>
      <c r="CW40" s="67"/>
      <c r="CX40" s="67"/>
      <c r="CY40" s="67"/>
      <c r="CZ40" s="67"/>
      <c r="DA40" s="67"/>
      <c r="DB40" s="67"/>
      <c r="DC40" s="67"/>
      <c r="DD40" s="67"/>
      <c r="DE40" s="67"/>
      <c r="DF40" s="67"/>
      <c r="DG40" s="67"/>
      <c r="DH40" s="67"/>
      <c r="DI40" s="67"/>
      <c r="DJ40" s="67"/>
      <c r="DK40" s="67"/>
      <c r="DL40" s="67"/>
      <c r="DM40" s="67"/>
      <c r="DN40" s="67"/>
      <c r="DO40" s="67"/>
      <c r="DP40" s="67"/>
      <c r="DQ40" s="67"/>
      <c r="DR40" s="67"/>
      <c r="DS40" s="67"/>
      <c r="DT40" s="67"/>
      <c r="DU40" s="67"/>
      <c r="DV40" s="67"/>
      <c r="DW40" s="67"/>
      <c r="DX40" s="67"/>
      <c r="DY40" s="67"/>
      <c r="DZ40" s="67"/>
      <c r="EA40" s="67"/>
      <c r="EB40" s="67"/>
      <c r="EC40" s="67"/>
      <c r="ED40" s="67"/>
      <c r="EE40" s="67"/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/>
      <c r="EW40" s="67"/>
      <c r="EX40" s="67"/>
      <c r="EY40" s="67"/>
      <c r="EZ40" s="67"/>
      <c r="FA40" s="67"/>
      <c r="FB40" s="67"/>
      <c r="FC40" s="67"/>
      <c r="FD40" s="67"/>
      <c r="FE40" s="67"/>
      <c r="FF40" s="67"/>
      <c r="FG40" s="67"/>
      <c r="FH40" s="67"/>
      <c r="FI40" s="67"/>
      <c r="FJ40" s="67"/>
      <c r="FK40" s="67"/>
      <c r="FL40" s="67"/>
      <c r="FM40" s="67"/>
      <c r="FN40" s="67"/>
      <c r="FO40" s="67"/>
      <c r="FP40" s="67"/>
      <c r="FQ40" s="67"/>
      <c r="FR40" s="67"/>
      <c r="FS40" s="67"/>
      <c r="FT40" s="67"/>
      <c r="FU40" s="67"/>
      <c r="FV40" s="67"/>
      <c r="FW40" s="67"/>
      <c r="FX40" s="67"/>
      <c r="FY40" s="67"/>
      <c r="FZ40" s="67"/>
      <c r="GA40" s="67"/>
      <c r="GB40" s="67"/>
      <c r="GC40" s="67"/>
      <c r="GD40" s="67"/>
      <c r="GE40" s="67"/>
      <c r="GF40" s="67"/>
      <c r="GG40" s="67"/>
      <c r="GH40" s="67"/>
      <c r="GI40" s="67"/>
      <c r="GJ40" s="67"/>
      <c r="GK40" s="67"/>
      <c r="GL40" s="67"/>
      <c r="GM40" s="67"/>
      <c r="GN40" s="67"/>
      <c r="GO40" s="67"/>
      <c r="GP40" s="67"/>
      <c r="GQ40" s="67"/>
      <c r="GR40" s="67"/>
      <c r="GS40" s="67"/>
      <c r="GT40" s="67"/>
      <c r="GU40" s="67"/>
      <c r="GV40" s="67"/>
      <c r="GW40" s="67"/>
      <c r="GX40" s="67"/>
      <c r="GY40" s="67"/>
      <c r="GZ40" s="67"/>
      <c r="HA40" s="67"/>
      <c r="HB40" s="67"/>
      <c r="HC40" s="67"/>
      <c r="HD40" s="67"/>
      <c r="HE40" s="67"/>
      <c r="HF40" s="67"/>
      <c r="HG40" s="67"/>
      <c r="HH40" s="67"/>
      <c r="HI40" s="67"/>
      <c r="HJ40" s="67"/>
      <c r="HK40" s="67"/>
      <c r="HL40" s="67"/>
      <c r="HM40" s="67"/>
      <c r="HN40" s="67"/>
      <c r="HO40" s="67"/>
      <c r="HP40" s="67"/>
      <c r="HQ40" s="67"/>
      <c r="HR40" s="67"/>
      <c r="HS40" s="67"/>
      <c r="HT40" s="67"/>
      <c r="HU40" s="67"/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/>
      <c r="IM40" s="67"/>
      <c r="IN40" s="67"/>
      <c r="IO40" s="67"/>
      <c r="IP40" s="67"/>
      <c r="IQ40" s="67"/>
      <c r="IR40" s="67"/>
      <c r="IS40" s="67"/>
      <c r="IT40" s="67"/>
      <c r="IU40" s="67"/>
      <c r="IV40" s="67"/>
    </row>
    <row r="41" spans="1:256">
      <c r="AG41" s="69"/>
      <c r="AH41" s="69"/>
      <c r="AI41" s="69"/>
      <c r="AJ41" s="69"/>
      <c r="AK41" s="69"/>
      <c r="AL41" s="69"/>
      <c r="AM41" s="69"/>
      <c r="AN41" s="69"/>
      <c r="AO41" s="69"/>
      <c r="AP41" s="69"/>
      <c r="AQ41" s="69"/>
      <c r="AR41" s="69"/>
      <c r="AS41" s="69"/>
      <c r="AT41" s="69"/>
      <c r="AU41" s="69"/>
      <c r="AV41" s="69"/>
      <c r="AW41" s="69"/>
      <c r="AX41" s="69"/>
      <c r="AY41" s="69"/>
      <c r="AZ41" s="69"/>
      <c r="BA41" s="69"/>
      <c r="BB41" s="69"/>
      <c r="BC41" s="69"/>
      <c r="BD41" s="69"/>
      <c r="BE41" s="69"/>
      <c r="BF41" s="69"/>
      <c r="BG41" s="69"/>
      <c r="BH41" s="69"/>
      <c r="BI41" s="69"/>
      <c r="BJ41" s="69"/>
      <c r="BK41" s="69"/>
      <c r="BL41" s="69"/>
      <c r="BM41" s="69"/>
      <c r="BN41" s="69"/>
      <c r="BO41" s="69"/>
      <c r="BP41" s="69"/>
      <c r="BQ41" s="69"/>
      <c r="BR41" s="69"/>
      <c r="BS41" s="69"/>
      <c r="BT41" s="69"/>
      <c r="BU41" s="69"/>
      <c r="BV41" s="69"/>
      <c r="BW41" s="69"/>
      <c r="BX41" s="69"/>
      <c r="BY41" s="69"/>
      <c r="BZ41" s="69"/>
      <c r="CA41" s="69"/>
      <c r="CB41" s="69"/>
      <c r="CC41" s="69"/>
      <c r="CD41" s="69"/>
      <c r="CE41" s="69"/>
      <c r="CF41" s="69"/>
      <c r="CG41" s="69"/>
      <c r="CH41" s="69"/>
      <c r="CI41" s="69"/>
      <c r="CJ41" s="69"/>
      <c r="CK41" s="69"/>
      <c r="CL41" s="69"/>
      <c r="CM41" s="69"/>
      <c r="CN41" s="69"/>
      <c r="CO41" s="69"/>
      <c r="CP41" s="69"/>
      <c r="CQ41" s="69"/>
      <c r="CR41" s="69"/>
      <c r="CS41" s="69"/>
      <c r="CT41" s="69"/>
      <c r="CU41" s="69"/>
      <c r="CV41" s="69"/>
      <c r="CW41" s="69"/>
      <c r="CX41" s="69"/>
      <c r="CY41" s="69"/>
      <c r="CZ41" s="69"/>
      <c r="DA41" s="69"/>
      <c r="DB41" s="69"/>
      <c r="DC41" s="69"/>
      <c r="DD41" s="69"/>
      <c r="DE41" s="69"/>
      <c r="DF41" s="69"/>
      <c r="DG41" s="69"/>
      <c r="DH41" s="69"/>
      <c r="DI41" s="69"/>
      <c r="DJ41" s="69"/>
      <c r="DK41" s="69"/>
      <c r="DL41" s="69"/>
      <c r="DM41" s="69"/>
      <c r="DN41" s="69"/>
      <c r="DO41" s="69"/>
      <c r="DP41" s="69"/>
      <c r="DQ41" s="69"/>
      <c r="DR41" s="69"/>
      <c r="DS41" s="69"/>
      <c r="DT41" s="69"/>
      <c r="DU41" s="69"/>
      <c r="DV41" s="69"/>
      <c r="DW41" s="69"/>
      <c r="DX41" s="69"/>
      <c r="DY41" s="69"/>
      <c r="DZ41" s="69"/>
      <c r="EA41" s="69"/>
      <c r="EB41" s="69"/>
      <c r="EC41" s="69"/>
      <c r="ED41" s="69"/>
      <c r="EE41" s="69"/>
      <c r="EF41" s="69"/>
      <c r="EG41" s="69"/>
      <c r="EH41" s="69"/>
      <c r="EI41" s="69"/>
      <c r="EJ41" s="69"/>
      <c r="EK41" s="69"/>
      <c r="EL41" s="69"/>
      <c r="EM41" s="69"/>
      <c r="EN41" s="69"/>
      <c r="EO41" s="69"/>
      <c r="EP41" s="69"/>
      <c r="EQ41" s="69"/>
      <c r="ER41" s="69"/>
      <c r="ES41" s="69"/>
      <c r="ET41" s="69"/>
      <c r="EU41" s="69"/>
      <c r="EV41" s="69"/>
      <c r="EW41" s="69"/>
      <c r="EX41" s="69"/>
      <c r="EY41" s="69"/>
      <c r="EZ41" s="69"/>
      <c r="FA41" s="69"/>
      <c r="FB41" s="69"/>
      <c r="FC41" s="69"/>
      <c r="FD41" s="69"/>
      <c r="FE41" s="69"/>
      <c r="FF41" s="69"/>
      <c r="FG41" s="69"/>
      <c r="FH41" s="69"/>
      <c r="FI41" s="69"/>
      <c r="FJ41" s="69"/>
      <c r="FK41" s="69"/>
      <c r="FL41" s="69"/>
      <c r="FM41" s="69"/>
      <c r="FN41" s="69"/>
      <c r="FO41" s="69"/>
      <c r="FP41" s="69"/>
      <c r="FQ41" s="69"/>
      <c r="FR41" s="69"/>
      <c r="FS41" s="69"/>
      <c r="FT41" s="69"/>
      <c r="FU41" s="69"/>
      <c r="FV41" s="69"/>
      <c r="FW41" s="69"/>
      <c r="FX41" s="69"/>
      <c r="FY41" s="69"/>
      <c r="FZ41" s="69"/>
      <c r="GA41" s="69"/>
      <c r="GB41" s="69"/>
      <c r="GC41" s="69"/>
      <c r="GD41" s="69"/>
      <c r="GE41" s="69"/>
      <c r="GF41" s="69"/>
      <c r="GG41" s="69"/>
      <c r="GH41" s="69"/>
      <c r="GI41" s="69"/>
      <c r="GJ41" s="69"/>
      <c r="GK41" s="69"/>
      <c r="GL41" s="69"/>
      <c r="GM41" s="69"/>
      <c r="GN41" s="69"/>
      <c r="GO41" s="69"/>
      <c r="GP41" s="69"/>
      <c r="GQ41" s="69"/>
      <c r="GR41" s="69"/>
      <c r="GS41" s="69"/>
      <c r="GT41" s="69"/>
      <c r="GU41" s="69"/>
      <c r="GV41" s="69"/>
      <c r="GW41" s="69"/>
      <c r="GX41" s="69"/>
      <c r="GY41" s="69"/>
      <c r="GZ41" s="69"/>
      <c r="HA41" s="69"/>
      <c r="HB41" s="69"/>
      <c r="HC41" s="69"/>
      <c r="HD41" s="69"/>
      <c r="HE41" s="69"/>
      <c r="HF41" s="69"/>
      <c r="HG41" s="69"/>
      <c r="HH41" s="69"/>
      <c r="HI41" s="69"/>
      <c r="HJ41" s="69"/>
      <c r="HK41" s="69"/>
      <c r="HL41" s="69"/>
      <c r="HM41" s="69"/>
      <c r="HN41" s="69"/>
      <c r="HO41" s="69"/>
      <c r="HP41" s="69"/>
      <c r="HQ41" s="69"/>
      <c r="HR41" s="69"/>
      <c r="HS41" s="69"/>
      <c r="HT41" s="69"/>
      <c r="HU41" s="69"/>
      <c r="HV41" s="69"/>
      <c r="HW41" s="69"/>
      <c r="HX41" s="69"/>
      <c r="HY41" s="69"/>
      <c r="HZ41" s="69"/>
      <c r="IA41" s="69"/>
      <c r="IB41" s="69"/>
      <c r="IC41" s="69"/>
      <c r="ID41" s="69"/>
      <c r="IE41" s="69"/>
      <c r="IF41" s="69"/>
      <c r="IG41" s="69"/>
      <c r="IH41" s="69"/>
      <c r="II41" s="69"/>
      <c r="IJ41" s="69"/>
      <c r="IK41" s="69"/>
      <c r="IL41" s="69"/>
      <c r="IM41" s="69"/>
      <c r="IN41" s="69"/>
      <c r="IO41" s="69"/>
      <c r="IP41" s="69"/>
      <c r="IQ41" s="69"/>
      <c r="IR41" s="69"/>
      <c r="IS41" s="69"/>
      <c r="IT41" s="69"/>
      <c r="IU41" s="69"/>
      <c r="IV41" s="69"/>
    </row>
    <row r="42" spans="1:256"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U42" s="69"/>
      <c r="AV42" s="69"/>
      <c r="AW42" s="69"/>
      <c r="AX42" s="69"/>
      <c r="AY42" s="69"/>
      <c r="AZ42" s="69"/>
      <c r="BA42" s="69"/>
      <c r="BB42" s="69"/>
      <c r="BC42" s="69"/>
      <c r="BD42" s="69"/>
      <c r="BE42" s="69"/>
      <c r="BF42" s="69"/>
      <c r="BG42" s="69"/>
      <c r="BH42" s="69"/>
      <c r="BI42" s="69"/>
      <c r="BJ42" s="69"/>
      <c r="BK42" s="69"/>
      <c r="BL42" s="69"/>
      <c r="BM42" s="69"/>
      <c r="BN42" s="69"/>
      <c r="BO42" s="69"/>
      <c r="BP42" s="69"/>
      <c r="BQ42" s="69"/>
      <c r="BR42" s="69"/>
      <c r="BS42" s="69"/>
      <c r="BT42" s="69"/>
      <c r="BU42" s="69"/>
      <c r="BV42" s="69"/>
      <c r="BW42" s="69"/>
      <c r="BX42" s="69"/>
      <c r="BY42" s="69"/>
      <c r="BZ42" s="69"/>
      <c r="CA42" s="69"/>
      <c r="CB42" s="69"/>
      <c r="CC42" s="69"/>
      <c r="CD42" s="69"/>
      <c r="CE42" s="69"/>
      <c r="CF42" s="69"/>
      <c r="CG42" s="69"/>
      <c r="CH42" s="69"/>
      <c r="CI42" s="69"/>
      <c r="CJ42" s="69"/>
      <c r="CK42" s="69"/>
      <c r="CL42" s="69"/>
      <c r="CM42" s="69"/>
      <c r="CN42" s="69"/>
      <c r="CO42" s="69"/>
      <c r="CP42" s="69"/>
      <c r="CQ42" s="69"/>
      <c r="CR42" s="69"/>
      <c r="CS42" s="69"/>
      <c r="CT42" s="69"/>
      <c r="CU42" s="69"/>
      <c r="CV42" s="69"/>
      <c r="CW42" s="69"/>
      <c r="CX42" s="69"/>
      <c r="CY42" s="69"/>
      <c r="CZ42" s="69"/>
      <c r="DA42" s="69"/>
      <c r="DB42" s="69"/>
      <c r="DC42" s="69"/>
      <c r="DD42" s="69"/>
      <c r="DE42" s="69"/>
      <c r="DF42" s="69"/>
      <c r="DG42" s="69"/>
      <c r="DH42" s="69"/>
      <c r="DI42" s="69"/>
      <c r="DJ42" s="69"/>
      <c r="DK42" s="69"/>
      <c r="DL42" s="69"/>
      <c r="DM42" s="69"/>
      <c r="DN42" s="69"/>
      <c r="DO42" s="69"/>
      <c r="DP42" s="69"/>
      <c r="DQ42" s="69"/>
      <c r="DR42" s="69"/>
      <c r="DS42" s="69"/>
      <c r="DT42" s="69"/>
      <c r="DU42" s="69"/>
      <c r="DV42" s="69"/>
      <c r="DW42" s="69"/>
      <c r="DX42" s="69"/>
      <c r="DY42" s="69"/>
      <c r="DZ42" s="69"/>
      <c r="EA42" s="69"/>
      <c r="EB42" s="69"/>
      <c r="EC42" s="69"/>
      <c r="ED42" s="69"/>
      <c r="EE42" s="69"/>
      <c r="EF42" s="69"/>
      <c r="EG42" s="69"/>
      <c r="EH42" s="69"/>
      <c r="EI42" s="69"/>
      <c r="EJ42" s="69"/>
      <c r="EK42" s="69"/>
      <c r="EL42" s="69"/>
      <c r="EM42" s="69"/>
      <c r="EN42" s="69"/>
      <c r="EO42" s="69"/>
      <c r="EP42" s="69"/>
      <c r="EQ42" s="69"/>
      <c r="ER42" s="69"/>
      <c r="ES42" s="69"/>
      <c r="ET42" s="69"/>
      <c r="EU42" s="69"/>
      <c r="EV42" s="69"/>
      <c r="EW42" s="69"/>
      <c r="EX42" s="69"/>
      <c r="EY42" s="69"/>
      <c r="EZ42" s="69"/>
      <c r="FA42" s="69"/>
      <c r="FB42" s="69"/>
      <c r="FC42" s="69"/>
      <c r="FD42" s="69"/>
      <c r="FE42" s="69"/>
      <c r="FF42" s="69"/>
      <c r="FG42" s="69"/>
      <c r="FH42" s="69"/>
      <c r="FI42" s="69"/>
      <c r="FJ42" s="69"/>
      <c r="FK42" s="69"/>
      <c r="FL42" s="69"/>
      <c r="FM42" s="69"/>
      <c r="FN42" s="69"/>
      <c r="FO42" s="69"/>
      <c r="FP42" s="69"/>
      <c r="FQ42" s="69"/>
      <c r="FR42" s="69"/>
      <c r="FS42" s="69"/>
      <c r="FT42" s="69"/>
      <c r="FU42" s="69"/>
      <c r="FV42" s="69"/>
      <c r="FW42" s="69"/>
      <c r="FX42" s="69"/>
      <c r="FY42" s="69"/>
      <c r="FZ42" s="69"/>
      <c r="GA42" s="69"/>
      <c r="GB42" s="69"/>
      <c r="GC42" s="69"/>
      <c r="GD42" s="69"/>
      <c r="GE42" s="69"/>
      <c r="GF42" s="69"/>
      <c r="GG42" s="69"/>
      <c r="GH42" s="69"/>
      <c r="GI42" s="69"/>
      <c r="GJ42" s="69"/>
      <c r="GK42" s="69"/>
      <c r="GL42" s="69"/>
      <c r="GM42" s="69"/>
      <c r="GN42" s="69"/>
      <c r="GO42" s="69"/>
      <c r="GP42" s="69"/>
      <c r="GQ42" s="69"/>
      <c r="GR42" s="69"/>
      <c r="GS42" s="69"/>
      <c r="GT42" s="69"/>
      <c r="GU42" s="69"/>
      <c r="GV42" s="69"/>
      <c r="GW42" s="69"/>
      <c r="GX42" s="69"/>
      <c r="GY42" s="69"/>
      <c r="GZ42" s="69"/>
      <c r="HA42" s="69"/>
      <c r="HB42" s="69"/>
      <c r="HC42" s="69"/>
      <c r="HD42" s="69"/>
      <c r="HE42" s="69"/>
      <c r="HF42" s="69"/>
      <c r="HG42" s="69"/>
      <c r="HH42" s="69"/>
      <c r="HI42" s="69"/>
      <c r="HJ42" s="69"/>
      <c r="HK42" s="69"/>
      <c r="HL42" s="69"/>
      <c r="HM42" s="69"/>
      <c r="HN42" s="69"/>
      <c r="HO42" s="69"/>
      <c r="HP42" s="69"/>
      <c r="HQ42" s="69"/>
      <c r="HR42" s="69"/>
      <c r="HS42" s="69"/>
      <c r="HT42" s="69"/>
      <c r="HU42" s="69"/>
      <c r="HV42" s="69"/>
      <c r="HW42" s="69"/>
      <c r="HX42" s="69"/>
      <c r="HY42" s="69"/>
      <c r="HZ42" s="69"/>
      <c r="IA42" s="69"/>
      <c r="IB42" s="69"/>
      <c r="IC42" s="69"/>
      <c r="ID42" s="69"/>
      <c r="IE42" s="69"/>
      <c r="IF42" s="69"/>
      <c r="IG42" s="69"/>
      <c r="IH42" s="69"/>
      <c r="II42" s="69"/>
      <c r="IJ42" s="69"/>
      <c r="IK42" s="69"/>
      <c r="IL42" s="69"/>
      <c r="IM42" s="69"/>
      <c r="IN42" s="69"/>
      <c r="IO42" s="69"/>
      <c r="IP42" s="69"/>
      <c r="IQ42" s="69"/>
      <c r="IR42" s="69"/>
      <c r="IS42" s="69"/>
      <c r="IT42" s="69"/>
      <c r="IU42" s="69"/>
      <c r="IV42" s="69"/>
    </row>
  </sheetData>
  <mergeCells count="36">
    <mergeCell ref="A1:AF1"/>
    <mergeCell ref="A2:AF2"/>
    <mergeCell ref="A3:AF3"/>
    <mergeCell ref="A4:AF4"/>
    <mergeCell ref="A5:AF5"/>
    <mergeCell ref="A6:AF6"/>
    <mergeCell ref="A11:AF11"/>
    <mergeCell ref="X14:Y14"/>
    <mergeCell ref="Z14:AB14"/>
    <mergeCell ref="AC14:AE14"/>
    <mergeCell ref="AF14:AF15"/>
    <mergeCell ref="D14:D15"/>
    <mergeCell ref="H14:I14"/>
    <mergeCell ref="A9:B9"/>
    <mergeCell ref="E14:E15"/>
    <mergeCell ref="F14:G14"/>
    <mergeCell ref="A14:C14"/>
    <mergeCell ref="A10:AF10"/>
    <mergeCell ref="A7:B7"/>
    <mergeCell ref="A8:B8"/>
    <mergeCell ref="B24:C24"/>
    <mergeCell ref="B23:C23"/>
    <mergeCell ref="T14:U14"/>
    <mergeCell ref="V14:W14"/>
    <mergeCell ref="J14:K14"/>
    <mergeCell ref="L14:M14"/>
    <mergeCell ref="N14:O14"/>
    <mergeCell ref="P14:Q14"/>
    <mergeCell ref="R14:S14"/>
    <mergeCell ref="B20:C20"/>
    <mergeCell ref="B18:C18"/>
    <mergeCell ref="B21:C21"/>
    <mergeCell ref="B22:C22"/>
    <mergeCell ref="B19:C19"/>
    <mergeCell ref="B15:C15"/>
    <mergeCell ref="B17:C17"/>
  </mergeCells>
  <pageMargins left="0.70866141732283472" right="0.70866141732283472" top="0.74803149606299213" bottom="0.74803149606299213" header="0.31496062992125984" footer="0.31496062992125984"/>
  <pageSetup scale="69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F52"/>
  <sheetViews>
    <sheetView tabSelected="1" workbookViewId="0">
      <selection activeCell="G23" sqref="G23"/>
    </sheetView>
  </sheetViews>
  <sheetFormatPr baseColWidth="10" defaultColWidth="11.42578125" defaultRowHeight="12.75"/>
  <cols>
    <col min="1" max="1" width="5.42578125" style="66" customWidth="1"/>
    <col min="2" max="2" width="40.7109375" style="66" customWidth="1"/>
    <col min="3" max="3" width="19.42578125" style="66" customWidth="1"/>
    <col min="4" max="4" width="15.28515625" style="66" bestFit="1" customWidth="1"/>
    <col min="5" max="5" width="7.7109375" style="66" customWidth="1"/>
    <col min="6" max="6" width="15.140625" style="66" customWidth="1"/>
    <col min="7" max="7" width="15.140625" style="66" bestFit="1" customWidth="1"/>
    <col min="8" max="9" width="10.5703125" style="66" hidden="1" customWidth="1"/>
    <col min="10" max="10" width="11.5703125" style="66" hidden="1" customWidth="1"/>
    <col min="11" max="11" width="12.42578125" style="66" hidden="1" customWidth="1"/>
    <col min="12" max="12" width="10.140625" style="66" hidden="1" customWidth="1"/>
    <col min="13" max="13" width="10.5703125" style="66" hidden="1" customWidth="1"/>
    <col min="14" max="15" width="11.140625" style="66" hidden="1" customWidth="1"/>
    <col min="16" max="17" width="10.5703125" style="66" hidden="1" customWidth="1"/>
    <col min="18" max="18" width="12" style="66" hidden="1" customWidth="1"/>
    <col min="19" max="19" width="11.140625" style="66" hidden="1" customWidth="1"/>
    <col min="20" max="22" width="10.5703125" style="66" hidden="1" customWidth="1"/>
    <col min="23" max="23" width="11.140625" style="66" hidden="1" customWidth="1"/>
    <col min="24" max="24" width="10.5703125" style="66" hidden="1" customWidth="1"/>
    <col min="25" max="25" width="10.85546875" style="66" hidden="1" customWidth="1"/>
    <col min="26" max="26" width="10" style="66" customWidth="1"/>
    <col min="27" max="27" width="10.28515625" style="66" customWidth="1"/>
    <col min="28" max="28" width="10.85546875" style="66" hidden="1" customWidth="1"/>
    <col min="29" max="31" width="6.7109375" style="66" customWidth="1"/>
    <col min="32" max="32" width="36.5703125" style="66" customWidth="1"/>
    <col min="33" max="16384" width="11.42578125" style="66"/>
  </cols>
  <sheetData>
    <row r="1" spans="1:32">
      <c r="A1" s="431" t="s">
        <v>348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  <c r="L1" s="431"/>
      <c r="M1" s="431"/>
      <c r="N1" s="431"/>
      <c r="O1" s="431"/>
      <c r="P1" s="431"/>
      <c r="Q1" s="431"/>
      <c r="R1" s="431"/>
      <c r="S1" s="431"/>
      <c r="T1" s="431"/>
      <c r="U1" s="431"/>
      <c r="V1" s="431"/>
      <c r="W1" s="431"/>
      <c r="X1" s="431"/>
      <c r="Y1" s="431"/>
      <c r="Z1" s="431"/>
      <c r="AA1" s="431"/>
      <c r="AB1" s="431"/>
      <c r="AC1" s="431"/>
      <c r="AD1" s="431"/>
      <c r="AE1" s="431"/>
      <c r="AF1" s="431"/>
    </row>
    <row r="2" spans="1:32">
      <c r="A2" s="292" t="s">
        <v>349</v>
      </c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  <c r="V2" s="292"/>
      <c r="W2" s="292"/>
      <c r="X2" s="292"/>
      <c r="Y2" s="292"/>
      <c r="Z2" s="292"/>
      <c r="AA2" s="292"/>
      <c r="AB2" s="292"/>
      <c r="AC2" s="292"/>
      <c r="AD2" s="292"/>
      <c r="AE2" s="292"/>
      <c r="AF2" s="292"/>
    </row>
    <row r="3" spans="1:32" hidden="1">
      <c r="A3" s="293" t="s">
        <v>25</v>
      </c>
      <c r="B3" s="293"/>
      <c r="C3" s="293"/>
      <c r="D3" s="293"/>
      <c r="E3" s="293"/>
      <c r="F3" s="293"/>
      <c r="G3" s="293"/>
      <c r="H3" s="293"/>
      <c r="I3" s="293"/>
      <c r="J3" s="293"/>
      <c r="K3" s="293"/>
      <c r="L3" s="293"/>
      <c r="M3" s="293"/>
      <c r="N3" s="293"/>
      <c r="O3" s="293"/>
      <c r="P3" s="293"/>
      <c r="Q3" s="293"/>
      <c r="R3" s="293"/>
      <c r="S3" s="293"/>
      <c r="T3" s="293"/>
      <c r="U3" s="293"/>
      <c r="V3" s="293"/>
      <c r="W3" s="293"/>
      <c r="X3" s="293"/>
      <c r="Y3" s="293"/>
      <c r="Z3" s="293"/>
      <c r="AA3" s="293"/>
      <c r="AB3" s="293"/>
      <c r="AC3" s="293"/>
      <c r="AD3" s="293"/>
      <c r="AE3" s="293"/>
      <c r="AF3" s="293"/>
    </row>
    <row r="4" spans="1:32" hidden="1">
      <c r="A4" s="293" t="s">
        <v>26</v>
      </c>
      <c r="B4" s="293"/>
      <c r="C4" s="293"/>
      <c r="D4" s="293"/>
      <c r="E4" s="293"/>
      <c r="F4" s="293"/>
      <c r="G4" s="293"/>
      <c r="H4" s="293"/>
      <c r="I4" s="293"/>
      <c r="J4" s="293"/>
      <c r="K4" s="293"/>
      <c r="L4" s="293"/>
      <c r="M4" s="293"/>
      <c r="N4" s="293"/>
      <c r="O4" s="293"/>
      <c r="P4" s="293"/>
      <c r="Q4" s="293"/>
      <c r="R4" s="293"/>
      <c r="S4" s="293"/>
      <c r="T4" s="293"/>
      <c r="U4" s="293"/>
      <c r="V4" s="293"/>
      <c r="W4" s="293"/>
      <c r="X4" s="293"/>
      <c r="Y4" s="293"/>
      <c r="Z4" s="293"/>
      <c r="AA4" s="293"/>
      <c r="AB4" s="293"/>
      <c r="AC4" s="293"/>
      <c r="AD4" s="293"/>
      <c r="AE4" s="293"/>
      <c r="AF4" s="293"/>
    </row>
    <row r="5" spans="1:32" hidden="1">
      <c r="A5" s="293" t="s">
        <v>27</v>
      </c>
      <c r="B5" s="293"/>
      <c r="C5" s="293"/>
      <c r="D5" s="293"/>
      <c r="E5" s="293"/>
      <c r="F5" s="293"/>
      <c r="G5" s="293"/>
      <c r="H5" s="293"/>
      <c r="I5" s="293"/>
      <c r="J5" s="293"/>
      <c r="K5" s="293"/>
      <c r="L5" s="293"/>
      <c r="M5" s="293"/>
      <c r="N5" s="293"/>
      <c r="O5" s="293"/>
      <c r="P5" s="293"/>
      <c r="Q5" s="293"/>
      <c r="R5" s="293"/>
      <c r="S5" s="293"/>
      <c r="T5" s="293"/>
      <c r="U5" s="293"/>
      <c r="V5" s="293"/>
      <c r="W5" s="293"/>
      <c r="X5" s="293"/>
      <c r="Y5" s="293"/>
      <c r="Z5" s="293"/>
      <c r="AA5" s="293"/>
      <c r="AB5" s="293"/>
      <c r="AC5" s="293"/>
      <c r="AD5" s="293"/>
      <c r="AE5" s="293"/>
      <c r="AF5" s="293"/>
    </row>
    <row r="6" spans="1:32">
      <c r="A6" s="293" t="s">
        <v>339</v>
      </c>
      <c r="B6" s="293"/>
      <c r="C6" s="293"/>
      <c r="D6" s="293"/>
      <c r="E6" s="293"/>
      <c r="F6" s="293"/>
      <c r="G6" s="293"/>
      <c r="H6" s="293"/>
      <c r="I6" s="293"/>
      <c r="J6" s="293"/>
      <c r="K6" s="293"/>
      <c r="L6" s="293"/>
      <c r="M6" s="293"/>
      <c r="N6" s="293"/>
      <c r="O6" s="293"/>
      <c r="P6" s="293"/>
      <c r="Q6" s="293"/>
      <c r="R6" s="293"/>
      <c r="S6" s="293"/>
      <c r="T6" s="293"/>
      <c r="U6" s="293"/>
      <c r="V6" s="293"/>
      <c r="W6" s="293"/>
      <c r="X6" s="293"/>
      <c r="Y6" s="293"/>
      <c r="Z6" s="293"/>
      <c r="AA6" s="293"/>
      <c r="AB6" s="293"/>
      <c r="AC6" s="293"/>
      <c r="AD6" s="293"/>
      <c r="AE6" s="293"/>
      <c r="AF6" s="293"/>
    </row>
    <row r="7" spans="1:32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</row>
    <row r="8" spans="1:32">
      <c r="A8" s="294" t="s">
        <v>350</v>
      </c>
      <c r="B8" s="294"/>
      <c r="C8" s="270" t="s">
        <v>351</v>
      </c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</row>
    <row r="9" spans="1:32">
      <c r="A9" s="294" t="s">
        <v>352</v>
      </c>
      <c r="B9" s="435"/>
      <c r="C9" s="270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</row>
    <row r="10" spans="1:32">
      <c r="A10" s="294" t="s">
        <v>353</v>
      </c>
      <c r="B10" s="435"/>
      <c r="C10" s="433" t="s">
        <v>373</v>
      </c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</row>
    <row r="11" spans="1:32">
      <c r="A11" s="294"/>
      <c r="B11" s="295"/>
      <c r="C11" s="68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70"/>
    </row>
    <row r="12" spans="1:32">
      <c r="A12" s="289" t="s">
        <v>0</v>
      </c>
      <c r="B12" s="290" t="s">
        <v>0</v>
      </c>
      <c r="C12" s="290"/>
      <c r="D12" s="290"/>
      <c r="E12" s="290"/>
      <c r="F12" s="290"/>
      <c r="G12" s="290"/>
      <c r="H12" s="290"/>
      <c r="I12" s="290"/>
      <c r="J12" s="290"/>
      <c r="K12" s="290"/>
      <c r="L12" s="290"/>
      <c r="M12" s="290"/>
      <c r="N12" s="290"/>
      <c r="O12" s="290"/>
      <c r="P12" s="290"/>
      <c r="Q12" s="290"/>
      <c r="R12" s="290"/>
      <c r="S12" s="290"/>
      <c r="T12" s="290"/>
      <c r="U12" s="290"/>
      <c r="V12" s="290"/>
      <c r="W12" s="290"/>
      <c r="X12" s="290"/>
      <c r="Y12" s="290"/>
      <c r="Z12" s="290"/>
      <c r="AA12" s="290"/>
      <c r="AB12" s="290"/>
      <c r="AC12" s="290"/>
      <c r="AD12" s="290"/>
      <c r="AE12" s="290"/>
      <c r="AF12" s="291"/>
    </row>
    <row r="13" spans="1:32" ht="25.5" customHeight="1">
      <c r="A13" s="283" t="s">
        <v>306</v>
      </c>
      <c r="B13" s="284"/>
      <c r="C13" s="284"/>
      <c r="D13" s="284"/>
      <c r="E13" s="284"/>
      <c r="F13" s="284"/>
      <c r="G13" s="284"/>
      <c r="H13" s="284"/>
      <c r="I13" s="284"/>
      <c r="J13" s="284"/>
      <c r="K13" s="284"/>
      <c r="L13" s="284"/>
      <c r="M13" s="284"/>
      <c r="N13" s="284"/>
      <c r="O13" s="284"/>
      <c r="P13" s="284"/>
      <c r="Q13" s="284"/>
      <c r="R13" s="284"/>
      <c r="S13" s="284"/>
      <c r="T13" s="284"/>
      <c r="U13" s="284"/>
      <c r="V13" s="284"/>
      <c r="W13" s="284"/>
      <c r="X13" s="284"/>
      <c r="Y13" s="284"/>
      <c r="Z13" s="284"/>
      <c r="AA13" s="284"/>
      <c r="AB13" s="284"/>
      <c r="AC13" s="284"/>
      <c r="AD13" s="284"/>
      <c r="AE13" s="284"/>
      <c r="AF13" s="285"/>
    </row>
    <row r="14" spans="1:32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</row>
    <row r="15" spans="1:32" ht="12.75" customHeight="1">
      <c r="A15" s="276" t="s">
        <v>1</v>
      </c>
      <c r="B15" s="288"/>
      <c r="C15" s="277"/>
      <c r="D15" s="281" t="s">
        <v>3</v>
      </c>
      <c r="E15" s="281" t="s">
        <v>5</v>
      </c>
      <c r="F15" s="278" t="s">
        <v>6</v>
      </c>
      <c r="G15" s="279"/>
      <c r="H15" s="278" t="s">
        <v>7</v>
      </c>
      <c r="I15" s="279"/>
      <c r="J15" s="276" t="s">
        <v>8</v>
      </c>
      <c r="K15" s="277"/>
      <c r="L15" s="276" t="s">
        <v>8</v>
      </c>
      <c r="M15" s="277"/>
      <c r="N15" s="276" t="s">
        <v>28</v>
      </c>
      <c r="O15" s="277"/>
      <c r="P15" s="276" t="s">
        <v>9</v>
      </c>
      <c r="Q15" s="277"/>
      <c r="R15" s="276" t="s">
        <v>10</v>
      </c>
      <c r="S15" s="277"/>
      <c r="T15" s="276" t="s">
        <v>10</v>
      </c>
      <c r="U15" s="277"/>
      <c r="V15" s="276" t="s">
        <v>29</v>
      </c>
      <c r="W15" s="277"/>
      <c r="X15" s="276" t="s">
        <v>11</v>
      </c>
      <c r="Y15" s="277"/>
      <c r="Z15" s="280" t="s">
        <v>22</v>
      </c>
      <c r="AA15" s="280"/>
      <c r="AB15" s="280"/>
      <c r="AC15" s="278" t="s">
        <v>12</v>
      </c>
      <c r="AD15" s="287"/>
      <c r="AE15" s="279"/>
      <c r="AF15" s="286" t="s">
        <v>23</v>
      </c>
    </row>
    <row r="16" spans="1:32" ht="13.5" thickBot="1">
      <c r="A16" s="71" t="s">
        <v>13</v>
      </c>
      <c r="B16" s="280" t="s">
        <v>2</v>
      </c>
      <c r="C16" s="280"/>
      <c r="D16" s="282"/>
      <c r="E16" s="282"/>
      <c r="F16" s="72" t="s">
        <v>14</v>
      </c>
      <c r="G16" s="72" t="s">
        <v>15</v>
      </c>
      <c r="H16" s="72" t="s">
        <v>4</v>
      </c>
      <c r="I16" s="72" t="s">
        <v>16</v>
      </c>
      <c r="J16" s="72" t="s">
        <v>14</v>
      </c>
      <c r="K16" s="72" t="s">
        <v>15</v>
      </c>
      <c r="L16" s="73" t="s">
        <v>17</v>
      </c>
      <c r="M16" s="73" t="s">
        <v>18</v>
      </c>
      <c r="N16" s="72" t="s">
        <v>14</v>
      </c>
      <c r="O16" s="72" t="s">
        <v>15</v>
      </c>
      <c r="P16" s="73" t="s">
        <v>17</v>
      </c>
      <c r="Q16" s="73" t="s">
        <v>18</v>
      </c>
      <c r="R16" s="72" t="s">
        <v>14</v>
      </c>
      <c r="S16" s="72" t="s">
        <v>15</v>
      </c>
      <c r="T16" s="73" t="s">
        <v>17</v>
      </c>
      <c r="U16" s="73" t="s">
        <v>18</v>
      </c>
      <c r="V16" s="72" t="s">
        <v>14</v>
      </c>
      <c r="W16" s="72" t="s">
        <v>15</v>
      </c>
      <c r="X16" s="73" t="s">
        <v>17</v>
      </c>
      <c r="Y16" s="73" t="s">
        <v>18</v>
      </c>
      <c r="Z16" s="73" t="s">
        <v>17</v>
      </c>
      <c r="AA16" s="73" t="s">
        <v>18</v>
      </c>
      <c r="AB16" s="73" t="s">
        <v>24</v>
      </c>
      <c r="AC16" s="72" t="s">
        <v>19</v>
      </c>
      <c r="AD16" s="72" t="s">
        <v>20</v>
      </c>
      <c r="AE16" s="72" t="s">
        <v>21</v>
      </c>
      <c r="AF16" s="286"/>
    </row>
    <row r="17" spans="1:32" ht="45" customHeight="1" thickTop="1" thickBot="1">
      <c r="A17" s="1"/>
      <c r="B17" s="427" t="s">
        <v>311</v>
      </c>
      <c r="C17" s="426"/>
      <c r="D17" s="229" t="s">
        <v>146</v>
      </c>
      <c r="E17" s="39">
        <v>0.1</v>
      </c>
      <c r="F17" s="53">
        <v>27074.888000000003</v>
      </c>
      <c r="G17" s="54">
        <f>$G$22*E17</f>
        <v>46202.350000000006</v>
      </c>
      <c r="H17" s="75"/>
      <c r="I17" s="76"/>
      <c r="J17" s="77"/>
      <c r="K17" s="77"/>
      <c r="L17" s="1"/>
      <c r="M17" s="78"/>
      <c r="N17" s="77"/>
      <c r="O17" s="77"/>
      <c r="P17" s="1"/>
      <c r="Q17" s="78"/>
      <c r="R17" s="77"/>
      <c r="S17" s="77"/>
      <c r="T17" s="1"/>
      <c r="U17" s="78"/>
      <c r="V17" s="77"/>
      <c r="W17" s="77"/>
      <c r="X17" s="1"/>
      <c r="Y17" s="79"/>
      <c r="Z17" s="65">
        <v>170</v>
      </c>
      <c r="AA17" s="5">
        <v>102</v>
      </c>
      <c r="AB17" s="75"/>
      <c r="AC17" s="79"/>
      <c r="AD17" s="79"/>
      <c r="AE17" s="79"/>
      <c r="AF17" s="227"/>
    </row>
    <row r="18" spans="1:32" ht="45" customHeight="1" thickTop="1" thickBot="1">
      <c r="A18" s="62"/>
      <c r="B18" s="427" t="s">
        <v>312</v>
      </c>
      <c r="C18" s="430"/>
      <c r="D18" s="55" t="s">
        <v>30</v>
      </c>
      <c r="E18" s="40">
        <v>0.5</v>
      </c>
      <c r="F18" s="53">
        <v>135374.44</v>
      </c>
      <c r="G18" s="54">
        <f t="shared" ref="G18:G20" si="0">$G$22*E18</f>
        <v>231011.75</v>
      </c>
      <c r="H18" s="75"/>
      <c r="I18" s="76"/>
      <c r="J18" s="77"/>
      <c r="K18" s="77"/>
      <c r="L18" s="1"/>
      <c r="M18" s="78"/>
      <c r="N18" s="77"/>
      <c r="O18" s="77"/>
      <c r="P18" s="1"/>
      <c r="Q18" s="78"/>
      <c r="R18" s="77"/>
      <c r="S18" s="77"/>
      <c r="T18" s="1"/>
      <c r="U18" s="78"/>
      <c r="V18" s="77"/>
      <c r="W18" s="77"/>
      <c r="X18" s="1"/>
      <c r="Y18" s="79"/>
      <c r="Z18" s="65">
        <v>5400</v>
      </c>
      <c r="AA18" s="5">
        <v>4600</v>
      </c>
      <c r="AB18" s="75"/>
      <c r="AC18" s="79"/>
      <c r="AD18" s="79"/>
      <c r="AE18" s="79"/>
      <c r="AF18" s="228"/>
    </row>
    <row r="19" spans="1:32" ht="45" customHeight="1" thickTop="1" thickBot="1">
      <c r="A19" s="62"/>
      <c r="B19" s="427" t="s">
        <v>313</v>
      </c>
      <c r="C19" s="426"/>
      <c r="D19" s="37" t="s">
        <v>33</v>
      </c>
      <c r="E19" s="39">
        <v>0.2</v>
      </c>
      <c r="F19" s="53">
        <v>54149.776000000005</v>
      </c>
      <c r="G19" s="54">
        <f t="shared" si="0"/>
        <v>92404.700000000012</v>
      </c>
      <c r="H19" s="75"/>
      <c r="I19" s="76"/>
      <c r="J19" s="77"/>
      <c r="K19" s="77"/>
      <c r="L19" s="1"/>
      <c r="M19" s="78"/>
      <c r="N19" s="77"/>
      <c r="O19" s="77"/>
      <c r="P19" s="1"/>
      <c r="Q19" s="78"/>
      <c r="R19" s="77"/>
      <c r="S19" s="77"/>
      <c r="T19" s="1"/>
      <c r="U19" s="78"/>
      <c r="V19" s="77"/>
      <c r="W19" s="77"/>
      <c r="X19" s="1"/>
      <c r="Y19" s="79"/>
      <c r="Z19" s="65">
        <v>26</v>
      </c>
      <c r="AA19" s="5">
        <v>12</v>
      </c>
      <c r="AB19" s="75"/>
      <c r="AC19" s="79"/>
      <c r="AD19" s="79"/>
      <c r="AE19" s="79"/>
      <c r="AF19" s="159"/>
    </row>
    <row r="20" spans="1:32" ht="45" customHeight="1" thickTop="1" thickBot="1">
      <c r="A20" s="62"/>
      <c r="B20" s="425" t="s">
        <v>314</v>
      </c>
      <c r="C20" s="426"/>
      <c r="D20" s="38" t="s">
        <v>33</v>
      </c>
      <c r="E20" s="41">
        <v>0.2</v>
      </c>
      <c r="F20" s="53">
        <v>54149.776000000005</v>
      </c>
      <c r="G20" s="54">
        <f t="shared" si="0"/>
        <v>92404.700000000012</v>
      </c>
      <c r="H20" s="75"/>
      <c r="I20" s="76"/>
      <c r="J20" s="77"/>
      <c r="K20" s="77"/>
      <c r="L20" s="1"/>
      <c r="M20" s="78"/>
      <c r="N20" s="77"/>
      <c r="O20" s="77"/>
      <c r="P20" s="1"/>
      <c r="Q20" s="78"/>
      <c r="R20" s="77"/>
      <c r="S20" s="77"/>
      <c r="T20" s="1"/>
      <c r="U20" s="78"/>
      <c r="V20" s="77"/>
      <c r="W20" s="77"/>
      <c r="X20" s="1"/>
      <c r="Y20" s="79"/>
      <c r="Z20" s="65">
        <v>18</v>
      </c>
      <c r="AA20" s="5">
        <v>6</v>
      </c>
      <c r="AB20" s="75"/>
      <c r="AC20" s="79"/>
      <c r="AD20" s="79"/>
      <c r="AE20" s="79"/>
      <c r="AF20" s="159"/>
    </row>
    <row r="21" spans="1:32" ht="45" customHeight="1" thickTop="1" thickBot="1">
      <c r="A21" s="62"/>
      <c r="B21" s="427"/>
      <c r="C21" s="426"/>
      <c r="D21" s="42"/>
      <c r="E21" s="230"/>
      <c r="F21" s="158"/>
      <c r="G21" s="158"/>
      <c r="H21" s="75"/>
      <c r="I21" s="76"/>
      <c r="J21" s="77"/>
      <c r="K21" s="77"/>
      <c r="L21" s="1"/>
      <c r="M21" s="78"/>
      <c r="N21" s="77"/>
      <c r="O21" s="77"/>
      <c r="P21" s="1"/>
      <c r="Q21" s="78"/>
      <c r="R21" s="77"/>
      <c r="S21" s="77"/>
      <c r="T21" s="1"/>
      <c r="U21" s="78"/>
      <c r="V21" s="77"/>
      <c r="W21" s="77"/>
      <c r="X21" s="1"/>
      <c r="Y21" s="79"/>
      <c r="Z21" s="65"/>
      <c r="AA21" s="5"/>
      <c r="AB21" s="75"/>
      <c r="AC21" s="79"/>
      <c r="AD21" s="79"/>
      <c r="AE21" s="79"/>
      <c r="AF21" s="159"/>
    </row>
    <row r="22" spans="1:32" ht="45" customHeight="1" thickTop="1">
      <c r="A22" s="63"/>
      <c r="B22" s="428"/>
      <c r="C22" s="429"/>
      <c r="D22" s="81"/>
      <c r="E22" s="82">
        <f>SUM(E17:E21)</f>
        <v>1</v>
      </c>
      <c r="F22" s="45">
        <f>SUM(F17:F21)</f>
        <v>270748.88</v>
      </c>
      <c r="G22" s="45">
        <v>462023.5</v>
      </c>
      <c r="H22" s="83"/>
      <c r="I22" s="83"/>
      <c r="J22" s="83"/>
      <c r="K22" s="83"/>
      <c r="L22" s="81"/>
      <c r="M22" s="84"/>
      <c r="N22" s="2"/>
      <c r="O22" s="2"/>
      <c r="P22" s="81"/>
      <c r="Q22" s="81"/>
      <c r="R22" s="83"/>
      <c r="S22" s="83"/>
      <c r="T22" s="81"/>
      <c r="U22" s="81"/>
      <c r="V22" s="83"/>
      <c r="W22" s="83"/>
      <c r="X22" s="81"/>
      <c r="Y22" s="81"/>
      <c r="Z22" s="250">
        <f t="shared" ref="Z22:AA22" si="1">SUM(Z17:Z21)</f>
        <v>5614</v>
      </c>
      <c r="AA22" s="250">
        <f t="shared" si="1"/>
        <v>4720</v>
      </c>
      <c r="AB22" s="85"/>
      <c r="AC22" s="86"/>
      <c r="AD22" s="86"/>
      <c r="AE22" s="86"/>
      <c r="AF22" s="3"/>
    </row>
    <row r="23" spans="1:32" ht="45" customHeight="1">
      <c r="A23" s="69"/>
      <c r="B23" s="69"/>
      <c r="C23" s="69"/>
      <c r="D23" s="69"/>
      <c r="E23" s="69"/>
      <c r="F23" s="87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</row>
    <row r="24" spans="1:32" ht="45" customHeight="1">
      <c r="A24" s="69"/>
      <c r="B24" s="157"/>
      <c r="C24" s="69"/>
      <c r="D24" s="69"/>
      <c r="E24" s="69"/>
      <c r="F24" s="87"/>
      <c r="G24" s="69"/>
      <c r="H24" s="69" t="s">
        <v>98</v>
      </c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</row>
    <row r="25" spans="1:32" ht="45" customHeight="1"/>
    <row r="26" spans="1:32" ht="45" customHeight="1"/>
    <row r="27" spans="1:32" ht="45" customHeight="1"/>
    <row r="28" spans="1:32" ht="45" customHeight="1"/>
    <row r="29" spans="1:32" ht="45" customHeight="1"/>
    <row r="30" spans="1:32" ht="45" customHeight="1"/>
    <row r="31" spans="1:32" ht="45" customHeight="1"/>
    <row r="32" spans="1:32" ht="45" customHeight="1"/>
    <row r="33" ht="45" customHeight="1"/>
    <row r="34" ht="45" customHeight="1"/>
    <row r="35" ht="45" customHeight="1"/>
    <row r="36" ht="45" customHeight="1"/>
    <row r="37" ht="45" customHeight="1"/>
    <row r="38" ht="45" customHeight="1"/>
    <row r="39" ht="45" customHeight="1"/>
    <row r="40" ht="45" customHeight="1"/>
    <row r="41" ht="45" customHeight="1"/>
    <row r="42" ht="45" customHeight="1"/>
    <row r="43" ht="45" customHeight="1"/>
    <row r="44" ht="45" customHeight="1"/>
    <row r="45" ht="45" customHeight="1"/>
    <row r="46" ht="45" customHeight="1"/>
    <row r="47" ht="45" customHeight="1"/>
    <row r="48" ht="45" customHeight="1"/>
    <row r="49" spans="1:32" s="88" customFormat="1" ht="45" customHeight="1">
      <c r="A49" s="66"/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</row>
    <row r="50" spans="1:32" s="67" customFormat="1" ht="36.75" customHeight="1">
      <c r="A50" s="66"/>
      <c r="B50" s="66"/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6"/>
    </row>
    <row r="51" spans="1:32" s="69" customFormat="1" ht="14.25" customHeight="1">
      <c r="A51" s="66"/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</row>
    <row r="52" spans="1:32" s="69" customFormat="1" ht="14.25" customHeight="1">
      <c r="A52" s="66"/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</row>
  </sheetData>
  <mergeCells count="35">
    <mergeCell ref="AC15:AE15"/>
    <mergeCell ref="AF15:AF16"/>
    <mergeCell ref="B20:C20"/>
    <mergeCell ref="B21:C21"/>
    <mergeCell ref="B22:C22"/>
    <mergeCell ref="B18:C18"/>
    <mergeCell ref="B19:C19"/>
    <mergeCell ref="B16:C16"/>
    <mergeCell ref="B17:C17"/>
    <mergeCell ref="A12:AF12"/>
    <mergeCell ref="A13:AF13"/>
    <mergeCell ref="A15:C15"/>
    <mergeCell ref="D15:D16"/>
    <mergeCell ref="E15:E16"/>
    <mergeCell ref="F15:G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Z15:AB15"/>
    <mergeCell ref="A9:B9"/>
    <mergeCell ref="A10:B10"/>
    <mergeCell ref="A11:B11"/>
    <mergeCell ref="A8:B8"/>
    <mergeCell ref="A1:AF1"/>
    <mergeCell ref="A2:AF2"/>
    <mergeCell ref="A3:AF3"/>
    <mergeCell ref="A4:AF4"/>
    <mergeCell ref="A5:AF5"/>
    <mergeCell ref="A6:AF6"/>
  </mergeCells>
  <pageMargins left="0.70866141732283472" right="0.70866141732283472" top="0.74803149606299213" bottom="0.74803149606299213" header="0.31496062992125984" footer="0.31496062992125984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17</vt:i4>
      </vt:variant>
    </vt:vector>
  </HeadingPairs>
  <TitlesOfParts>
    <vt:vector size="17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DANIA</dc:creator>
  <cp:lastModifiedBy>Contabilidad</cp:lastModifiedBy>
  <cp:lastPrinted>2021-04-22T19:45:19Z</cp:lastPrinted>
  <dcterms:created xsi:type="dcterms:W3CDTF">2010-04-16T17:39:00Z</dcterms:created>
  <dcterms:modified xsi:type="dcterms:W3CDTF">2021-05-26T19:24:02Z</dcterms:modified>
</cp:coreProperties>
</file>